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1.xml" ContentType="application/vnd.openxmlformats-officedocument.spreadsheetml.worksheet+xml"/>
  <Override PartName="/xl/theme/theme1.xml" ContentType="application/vnd.openxmlformats-officedocument.theme+xml"/>
  <Override PartName="/xl/sharedStrings.xml" ContentType="application/vnd.openxmlformats-officedocument.spreadsheetml.sharedStrings+xml"/>
  <Override PartName="/xl/drawings/drawing1.xml" ContentType="application/vnd.openxmlformats-officedocument.drawing+xml"/>
  <Override PartName="/xl/styles.xml" ContentType="application/vnd.openxmlformats-officedocument.spreadsheetml.styles+xml"/>
  <Override PartName="/xl/worksheets/sheet9.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externalLinks/externalLink8.xml" ContentType="application/vnd.openxmlformats-officedocument.spreadsheetml.externalLink+xml"/>
  <Override PartName="/xl/externalLinks/externalLink9.xml" ContentType="application/vnd.openxmlformats-officedocument.spreadsheetml.externalLink+xml"/>
  <Override PartName="/xl/externalLinks/externalLink3.xml" ContentType="application/vnd.openxmlformats-officedocument.spreadsheetml.externalLink+xml"/>
  <Override PartName="/xl/externalLinks/externalLink6.xml" ContentType="application/vnd.openxmlformats-officedocument.spreadsheetml.externalLink+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7.xml" ContentType="application/vnd.openxmlformats-officedocument.spreadsheetml.externalLink+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4" lowestEdited="6" rupBuild="4505"/>
  <workbookPr defaultThemeVersion="124226"/>
  <bookViews>
    <workbookView xWindow="0" yWindow="105" windowWidth="21675" windowHeight="11415" tabRatio="690" activeTab="2"/>
  </bookViews>
  <sheets>
    <sheet name="Home" sheetId="10" r:id="rId1"/>
    <sheet name="Q4 2018" sheetId="1" r:id="rId2"/>
    <sheet name="FY 2018" sheetId="7" r:id="rId3"/>
    <sheet name="FY 2019" sheetId="25" r:id="rId4"/>
    <sheet name="FY 2020" sheetId="30" r:id="rId5"/>
    <sheet name="FY 2021" sheetId="32" r:id="rId6"/>
    <sheet name="Participants" sheetId="11" r:id="rId7"/>
    <sheet name="Rebased FY 2017" sheetId="34" r:id="rId8"/>
    <sheet name="Definitions" sheetId="31" r:id="rId9"/>
  </sheets>
  <externalReferences>
    <externalReference r:id="rId10"/>
    <externalReference r:id="rId11"/>
    <externalReference r:id="rId12"/>
    <externalReference r:id="rId13"/>
    <externalReference r:id="rId14"/>
    <externalReference r:id="rId15"/>
    <externalReference r:id="rId16"/>
    <externalReference r:id="rId17"/>
    <externalReference r:id="rId18"/>
  </externalReferences>
  <definedNames>
    <definedName name="_Order1" hidden="1">0</definedName>
    <definedName name="app">[1]Input!$B$12</definedName>
    <definedName name="application">[2]Control!$C$20</definedName>
    <definedName name="Bahamas">#REF!</definedName>
    <definedName name="Barbados">#REF!</definedName>
    <definedName name="Belgium">#REF!</definedName>
    <definedName name="Broker_Name">'[3]Analyst Expectations'!$B$95:$B$123</definedName>
    <definedName name="Chile">#REF!</definedName>
    <definedName name="colour_choice">#REF!</definedName>
    <definedName name="colour_master">#REF!</definedName>
    <definedName name="comp1_scenario">#REF!</definedName>
    <definedName name="comp1_scenario_header">[4]Control!$J$23</definedName>
    <definedName name="comp1_scenario_name">#REF!</definedName>
    <definedName name="comp1_scenario_year">[5]Control!$H$23</definedName>
    <definedName name="comp2_scenario">#REF!</definedName>
    <definedName name="comp2_scenario_header">[5]Control!$J$25</definedName>
    <definedName name="comp2_scenario_name">#REF!</definedName>
    <definedName name="compscen">[2]Control!$C$27</definedName>
    <definedName name="Current_recommendation">'[3]Analyst Expectations'!$D$95:$D$111</definedName>
    <definedName name="currentperiod">[2]Control!$N$16</definedName>
    <definedName name="currentyear">[2]Control!$C$23</definedName>
    <definedName name="date_today">#REF!</definedName>
    <definedName name="default_detail_notation">#REF!</definedName>
    <definedName name="default_notation">#REF!</definedName>
    <definedName name="E2E_PPT_1">#REF!</definedName>
    <definedName name="E2E_PPT_2">#REF!</definedName>
    <definedName name="E2E_PPT_3">#REF!</definedName>
    <definedName name="E2E_PPT_4">#REF!</definedName>
    <definedName name="E2E_PPT_5">#REF!</definedName>
    <definedName name="eeee">[6]Input!$G$2</definedName>
    <definedName name="eeeee">[6]Input!$B$12</definedName>
    <definedName name="entity_currency">#REF!</definedName>
    <definedName name="EntityLC">[2]Control!$C$17</definedName>
    <definedName name="ev.Calculation" hidden="1">-4105</definedName>
    <definedName name="ev.Initialized" hidden="1">FALSE</definedName>
    <definedName name="fc_scenario">#REF!</definedName>
    <definedName name="fc_scenario_name">#REF!</definedName>
    <definedName name="flash_index_start">#REF!</definedName>
    <definedName name="hn.ModelVersion" hidden="1">1</definedName>
    <definedName name="hn.NoUpload" hidden="1">0</definedName>
    <definedName name="Jamaica">#REF!</definedName>
    <definedName name="list_month">#REF!</definedName>
    <definedName name="list_scenario">#REF!</definedName>
    <definedName name="month_name_table">#REF!</definedName>
    <definedName name="nn">[7]Input!$B$12</definedName>
    <definedName name="notation">#REF!</definedName>
    <definedName name="notation_choice">#REF!</definedName>
    <definedName name="Notation_CostPerFTE">#REF!</definedName>
    <definedName name="notation_details">#REF!</definedName>
    <definedName name="Other">#REF!</definedName>
    <definedName name="otherdims">[1]Input!$B$17</definedName>
    <definedName name="Panama">#REF!</definedName>
    <definedName name="per">[1]Input!$G$2</definedName>
    <definedName name="period_header_table">#REF!</definedName>
    <definedName name="period_number">#REF!</definedName>
    <definedName name="ppt_App_Labour">#REF!</definedName>
    <definedName name="ppt_CAR_B2B1">#REF!</definedName>
    <definedName name="ppt_CAR_B2B2">#REF!</definedName>
    <definedName name="ppt_CAR_CAC_SAC">#REF!</definedName>
    <definedName name="ppt_CAR_Capex">#REF!</definedName>
    <definedName name="ppt_CAR_CapexSC">#REF!</definedName>
    <definedName name="ppt_CAR_E2E1">#REF!</definedName>
    <definedName name="ppt_CAR_E2E2">#REF!</definedName>
    <definedName name="ppt_CAR_E2E3">#REF!</definedName>
    <definedName name="ppt_CAR_GP">#REF!</definedName>
    <definedName name="ppt_CAR_Index">#REF!</definedName>
    <definedName name="ppt_CAR_IndirectSC">#REF!</definedName>
    <definedName name="ppt_CAR_KPI1">#REF!</definedName>
    <definedName name="ppt_CAR_KPI2">#REF!</definedName>
    <definedName name="ppt_CAR_Labour">#REF!</definedName>
    <definedName name="ppt_CAR_Matrix_Comm_SC_E2E">#REF!</definedName>
    <definedName name="ppt_CAR_Matrix_Fin_SC_E2E">#REF!</definedName>
    <definedName name="ppt_CAR_Matrix_Mgt_SC_E2E">#REF!</definedName>
    <definedName name="ppt_CAR_Matrix_TI_SC_E2E">#REF!</definedName>
    <definedName name="ppt_CAR_MatrixSC_E2E_Abs">#REF!</definedName>
    <definedName name="ppt_CAR_MatrixSC_E2E_Comp">#REF!</definedName>
    <definedName name="ppt_CAR_Mobile">#REF!</definedName>
    <definedName name="ppt_CAR_Overview">#REF!</definedName>
    <definedName name="ppt_CAR_PEtable1">#REF!</definedName>
    <definedName name="ppt_CAR_PEtable2">#REF!</definedName>
    <definedName name="ppt_CAR_PnLbyFunction">#REF!</definedName>
    <definedName name="ppt_CAR_Resi">#REF!</definedName>
    <definedName name="ppt_CAR_Revenue">#REF!</definedName>
    <definedName name="ppt_CAR_SC_Buckets1">#REF!</definedName>
    <definedName name="ppt_CAR_SC_Buckets2">#REF!</definedName>
    <definedName name="ppt_CAR_SC_Buckets3">#REF!</definedName>
    <definedName name="ppt_CAR_SC_ByType">#REF!</definedName>
    <definedName name="ppt_CAR_SC_Summary">#REF!</definedName>
    <definedName name="ppt_CAR_Stats">#REF!</definedName>
    <definedName name="ppt_CAR_WC_FCF">#REF!</definedName>
    <definedName name="ppt_macro_book_num_divisions">#REF!</definedName>
    <definedName name="ppt_macro_book_table">#REF!</definedName>
    <definedName name="ppt_macro_fast">#REF!</definedName>
    <definedName name="ppt_macro_filename">#REF!</definedName>
    <definedName name="ppt_macro_footer">#REF!</definedName>
    <definedName name="ppt_macro_mark_table_start">#REF!</definedName>
    <definedName name="ppt_macro_output_dir">#REF!</definedName>
    <definedName name="ppt_macro_report_list">#REF!</definedName>
    <definedName name="ppt_macro_selected_report">#REF!</definedName>
    <definedName name="ppt_macro_slidenum">#REF!</definedName>
    <definedName name="ppt_macro_subtitle">#REF!</definedName>
    <definedName name="ppt_macro_table_length">#REF!</definedName>
    <definedName name="ppt_macro_title">#REF!</definedName>
    <definedName name="ppt_macro_upd_filename">#REF!</definedName>
    <definedName name="ppt_macro_upd_mark_table_start">#REF!</definedName>
    <definedName name="ppt_macro_upd_path">#REF!</definedName>
    <definedName name="PR">#REF!</definedName>
    <definedName name="_xlnm.Print_Area" localSheetId="8">Definitions!$B$1:$C$33</definedName>
    <definedName name="_xlnm.Print_Area" localSheetId="2">'FY 2018'!$A$1:$R$81</definedName>
    <definedName name="_xlnm.Print_Area" localSheetId="3">'FY 2019'!$A$1:$E$78</definedName>
    <definedName name="_xlnm.Print_Area" localSheetId="4">'FY 2020'!$A$1:$H$78</definedName>
    <definedName name="_xlnm.Print_Area" localSheetId="5">'FY 2021'!$A$1:$H$78</definedName>
    <definedName name="_xlnm.Print_Area" localSheetId="0">Home!$A$1:$Z$49</definedName>
    <definedName name="_xlnm.Print_Area" localSheetId="6">Participants!$A$1:$I$42</definedName>
    <definedName name="_xlnm.Print_Area" localSheetId="1">'Q4 2018'!$A$1:$M$88</definedName>
    <definedName name="_xlnm.Print_Area" localSheetId="7">'Rebased FY 2017'!$A$1:$X$49</definedName>
    <definedName name="py_scenario">#REF!</definedName>
    <definedName name="py_scenario_header">[4]Control!$J$21</definedName>
    <definedName name="py_scenario_name">#REF!</definedName>
    <definedName name="py_scenario_year">[5]Control!$H$21</definedName>
    <definedName name="Q2_2017">Home!$C$15</definedName>
    <definedName name="scen">[2]Control!$C$26</definedName>
    <definedName name="scenario">[1]Input!$B$15</definedName>
    <definedName name="selected_colour">#REF!</definedName>
    <definedName name="selected_currency">#REF!</definedName>
    <definedName name="selected_entity">#REF!</definedName>
    <definedName name="selected_entity_name">#REF!</definedName>
    <definedName name="selected_month_name">#REF!</definedName>
    <definedName name="selected_period">#REF!</definedName>
    <definedName name="selected_year">#REF!</definedName>
    <definedName name="show_period">#REF!</definedName>
    <definedName name="Token.Range.CPY">'[8]Retrieve USGaap'!$V$7</definedName>
    <definedName name="Trinidad">#REF!</definedName>
    <definedName name="value">[2]Control!$C$21</definedName>
    <definedName name="Valueinput">[2]Control!$C$22</definedName>
    <definedName name="year">[1]Input!$F$2</definedName>
    <definedName name="Z_7C9E29D9_3A08_4D32_96E6_FCF857FB58DC_.wvu.PrintArea" localSheetId="2" hidden="1">'FY 2018'!$B$2:$J$76</definedName>
    <definedName name="Z_7C9E29D9_3A08_4D32_96E6_FCF857FB58DC_.wvu.PrintArea" localSheetId="3" hidden="1">'FY 2019'!$B$2:$B$70</definedName>
    <definedName name="Z_7C9E29D9_3A08_4D32_96E6_FCF857FB58DC_.wvu.PrintArea" localSheetId="4" hidden="1">'FY 2020'!$B$2:$D$70</definedName>
    <definedName name="Z_7C9E29D9_3A08_4D32_96E6_FCF857FB58DC_.wvu.PrintArea" localSheetId="5" hidden="1">'FY 2021'!$B$2:$D$70</definedName>
    <definedName name="Z_7C9E29D9_3A08_4D32_96E6_FCF857FB58DC_.wvu.PrintArea" localSheetId="6" hidden="1">Participants!$B$2:$C$23</definedName>
    <definedName name="Z_7C9E29D9_3A08_4D32_96E6_FCF857FB58DC_.wvu.PrintArea" localSheetId="1" hidden="1">'Q4 2018'!$B$2:$F$70</definedName>
  </definedNames>
  <calcPr calcId="162913"/>
  <customWorkbookViews>
    <customWorkbookView name="csluijs - Personal View" guid="{7C9E29D9-3A08-4D32-96E6-FCF857FB58DC}" mergeInterval="0" personalView="1" maximized="1" windowWidth="1071" windowHeight="808" activeSheetId="1"/>
  </customWorkbookViews>
  <fileRecoveryPr repairLoad="1"/>
</workbook>
</file>

<file path=xl/calcChain.xml><?xml version="1.0" encoding="utf-8"?>
<calcChain xmlns="http://schemas.openxmlformats.org/spreadsheetml/2006/main">
  <c r="F71" i="7"/>
  <c r="C71" l="1"/>
  <c r="C70"/>
  <c r="C50" i="25" l="1"/>
  <c r="D69" i="1"/>
  <c r="D50"/>
  <c r="D53" s="1"/>
  <c r="C50"/>
  <c r="C53" s="1"/>
  <c r="C51" l="1"/>
  <c r="D51"/>
  <c r="C51" i="7" l="1"/>
  <c r="C59"/>
  <c r="D39" l="1"/>
  <c r="D40"/>
  <c r="D41"/>
  <c r="D42"/>
  <c r="D43"/>
  <c r="D44"/>
  <c r="D45"/>
  <c r="D46"/>
  <c r="D47"/>
  <c r="D48"/>
  <c r="D49"/>
  <c r="D50"/>
  <c r="D51"/>
  <c r="D52"/>
  <c r="C16"/>
  <c r="C17"/>
  <c r="C21"/>
  <c r="C22"/>
  <c r="C26"/>
  <c r="C28"/>
  <c r="C29"/>
  <c r="C33"/>
  <c r="C34"/>
  <c r="C35"/>
  <c r="C36"/>
  <c r="C37"/>
  <c r="C38"/>
  <c r="C39"/>
  <c r="C40"/>
  <c r="C41"/>
  <c r="C42"/>
  <c r="C43"/>
  <c r="C44"/>
  <c r="C45"/>
  <c r="C46"/>
  <c r="C47"/>
  <c r="C48"/>
  <c r="C49"/>
  <c r="C50"/>
  <c r="C52"/>
  <c r="C53"/>
  <c r="C54"/>
  <c r="C55"/>
  <c r="C56"/>
  <c r="C57"/>
  <c r="C58"/>
  <c r="C60"/>
  <c r="C61"/>
  <c r="C62"/>
  <c r="C63"/>
  <c r="C64"/>
  <c r="C65"/>
  <c r="C66"/>
  <c r="C68"/>
  <c r="C76"/>
  <c r="C77"/>
  <c r="C72"/>
  <c r="C78"/>
  <c r="C79"/>
  <c r="C80"/>
  <c r="C81"/>
  <c r="C82"/>
  <c r="C15" i="1"/>
  <c r="C16"/>
  <c r="C19"/>
  <c r="C20"/>
  <c r="C21"/>
  <c r="C24"/>
  <c r="C25"/>
  <c r="C26"/>
  <c r="C28"/>
  <c r="C31"/>
  <c r="C32"/>
  <c r="C33"/>
  <c r="C14"/>
  <c r="C27" i="7" l="1"/>
  <c r="C20"/>
  <c r="C31"/>
  <c r="C32"/>
  <c r="C24"/>
  <c r="C18"/>
  <c r="C13" l="1"/>
  <c r="C15"/>
  <c r="C23"/>
  <c r="C19"/>
  <c r="C30"/>
  <c r="C25"/>
  <c r="C14"/>
</calcChain>
</file>

<file path=xl/sharedStrings.xml><?xml version="1.0" encoding="utf-8"?>
<sst xmlns="http://schemas.openxmlformats.org/spreadsheetml/2006/main" count="730" uniqueCount="207">
  <si>
    <t>Total Cable TV</t>
  </si>
  <si>
    <t>Depreciation &amp; Amortization</t>
  </si>
  <si>
    <t>Television</t>
  </si>
  <si>
    <t>Internet</t>
  </si>
  <si>
    <t>Digital Cable TV</t>
  </si>
  <si>
    <t>Analog Cable TV</t>
  </si>
  <si>
    <t>Residential Broadband Internet</t>
  </si>
  <si>
    <t>Business Broadband Internet</t>
  </si>
  <si>
    <t>Total Broadband Internet</t>
  </si>
  <si>
    <t>Telephony</t>
  </si>
  <si>
    <t>Residential Telephony</t>
  </si>
  <si>
    <t>Business Telephony</t>
  </si>
  <si>
    <t>Total Telephony</t>
  </si>
  <si>
    <t>Business services</t>
  </si>
  <si>
    <t>Financials (in EUR million)</t>
  </si>
  <si>
    <t>Total Revenue</t>
  </si>
  <si>
    <t>Revenue</t>
  </si>
  <si>
    <t>Share-based compensation</t>
  </si>
  <si>
    <t xml:space="preserve">Operating charges related to acquisitions or divestitures </t>
  </si>
  <si>
    <t>Expenses (excl D&amp;A, share-based comp and operating charges…)</t>
  </si>
  <si>
    <t>Adjusted EBITDA</t>
  </si>
  <si>
    <t>Adjusted EBITDA margin (%)</t>
  </si>
  <si>
    <t>Revenue breakdown (continuing operations):</t>
  </si>
  <si>
    <t>Net finance expense, excl. Derivatives &amp; LOD</t>
  </si>
  <si>
    <t>Profit before income taxes</t>
  </si>
  <si>
    <t>Income tax expense</t>
  </si>
  <si>
    <t>Profit for the period</t>
  </si>
  <si>
    <t>Total Services</t>
  </si>
  <si>
    <t>Total Services (EOP)</t>
  </si>
  <si>
    <t>Gain (loss) on derivatives</t>
  </si>
  <si>
    <t>Rob Goyens</t>
  </si>
  <si>
    <t>Phone: +32 15 333 054</t>
  </si>
  <si>
    <t>Return to Home page</t>
  </si>
  <si>
    <t>Telenet Group HLDG NV's Investor Relations Department consistently gathers the opinions, estimates and forecasts from the sell-side research analysts covering the Telenet stock on a quarterly basis prior to the release of the quarterly and (semi-)annual results. Please note that any opinions, estimates or forecasts regarding Telenet Group HLDG NV's performance made by these analysts are theirs alone and do not represent opinions, forecasts or predictions of Telenet Group HLDG NV or its management. Telenet Group HLDG NV does not by its reference above or distribution imply its endorsement of or concurrence with such information, conclusions or recommendations. This document has been provided by Telenet Group HLDG NV for information purposes only.</t>
  </si>
  <si>
    <t xml:space="preserve">Median, lowest and highest estimates are calculated per individual line and may or may not correspond with the sum of the individual line items. </t>
  </si>
  <si>
    <t>Disclaimer</t>
  </si>
  <si>
    <t>DISCLAIMER</t>
  </si>
  <si>
    <t>SOURCE</t>
  </si>
  <si>
    <t>PARTICIPANTS</t>
  </si>
  <si>
    <t>Participants</t>
  </si>
  <si>
    <t>Analyst</t>
  </si>
  <si>
    <t>Firm</t>
  </si>
  <si>
    <t>KBC Securities</t>
  </si>
  <si>
    <t>Restructuring costs</t>
  </si>
  <si>
    <t>Operating profit</t>
  </si>
  <si>
    <t>N.M. = Not Meaningful</t>
  </si>
  <si>
    <t>Ruben Devos</t>
  </si>
  <si>
    <t>Barclays</t>
  </si>
  <si>
    <t>Daniel Morris</t>
  </si>
  <si>
    <t>TABLE OF CONTENTS</t>
  </si>
  <si>
    <t xml:space="preserve">   Video</t>
  </si>
  <si>
    <t xml:space="preserve">   Broadband internet</t>
  </si>
  <si>
    <t xml:space="preserve">   Fixed-line telephony</t>
  </si>
  <si>
    <t xml:space="preserve">   Mobile telephony</t>
  </si>
  <si>
    <t>Subscription revenue</t>
  </si>
  <si>
    <t>Other</t>
  </si>
  <si>
    <t>Cable subscription revenue</t>
  </si>
  <si>
    <t>Total subscription revenue</t>
  </si>
  <si>
    <t>Share of the profit (loss) of equity accounted investees</t>
  </si>
  <si>
    <t>FY 2018</t>
  </si>
  <si>
    <t>Analyst Consensus FY 2018</t>
  </si>
  <si>
    <t>FY 2018 Median estimate (*)</t>
  </si>
  <si>
    <t>FY 2018 Lowest estimate (*)</t>
  </si>
  <si>
    <t>FY 2018 Highest estimate (*)</t>
  </si>
  <si>
    <t>Analyst Consensus FY 2019</t>
  </si>
  <si>
    <t>Mobile Telephony</t>
  </si>
  <si>
    <t>Postpaid Subscribers</t>
  </si>
  <si>
    <t>Prepaid Subscribers</t>
  </si>
  <si>
    <t>Total Mobile Telephony</t>
  </si>
  <si>
    <t>FY 2019 Median estimate (*)</t>
  </si>
  <si>
    <t>FY 2019 Lowest estimate (*)</t>
  </si>
  <si>
    <t>FY 2019 Highest estimate (*)</t>
  </si>
  <si>
    <t>FY 2019</t>
  </si>
  <si>
    <t>rob.goyens@telenetgroup.be</t>
  </si>
  <si>
    <r>
      <rPr>
        <b/>
        <sz val="8"/>
        <rFont val="Arial"/>
        <family val="2"/>
      </rPr>
      <t>EBITDA</t>
    </r>
    <r>
      <rPr>
        <sz val="8"/>
        <rFont val="Arial"/>
        <family val="2"/>
      </rPr>
      <t xml:space="preserve"> is defined as profit before net finance expense, the share of the result of equity accounted investees, income taxes, depreciation, amortization and impairment. </t>
    </r>
    <r>
      <rPr>
        <b/>
        <sz val="8"/>
        <rFont val="Arial"/>
        <family val="2"/>
      </rPr>
      <t>Adjusted EBITDA</t>
    </r>
    <r>
      <rPr>
        <sz val="8"/>
        <rFont val="Arial"/>
        <family val="2"/>
      </rPr>
      <t xml:space="preserve"> is defined as EBITDA before stock-based compensation and restructuring charges, and before operating charges or credits related to successful or unsuccessful acquisitions or divestitures. Operating charges or credits related to acquisitions or divestitures include (i) gains and losses on the disposition of long-lived assets, (ii) due diligence, legal, advisory and other third-party costs directly related to the Company’s efforts to acquire or divest controlling interests in businesses, and (iii) other acquisition-related items, such as gains and losses on the settlement of contingent consideration. Adjusted EBITDA is an additional measure used by management to demonstrate the Company’s underlying performance and should not replace the measures in accordance with EU IFRS as an indicator of the Company’s performance, but rather should be used in conjunction with the most directly comparable EU IFRS measure. </t>
    </r>
  </si>
  <si>
    <r>
      <rPr>
        <b/>
        <sz val="8"/>
        <rFont val="Arial"/>
        <family val="2"/>
      </rPr>
      <t>Enhanced Video Subscribe</t>
    </r>
    <r>
      <rPr>
        <sz val="8"/>
        <rFont val="Arial"/>
        <family val="2"/>
      </rPr>
      <t>r is a home, residential multiple dwelling unit or commercial unit that receives Telenet's video service over the Combined Network via a digital video signal while subscribing to any recurring monthly service that requires the use of encryption-enabling technology. Enhanced Video Subscribers are counted on a unique premises basis. For example, a subscriber with one or more set-top boxes that receives Telenet's video service in one premise is generally counted as just one subscriber. An Enhanced Video Subscriber is not counted as a Basic Video Subscriber. As Telenet migrates customers from basic to enhanced video services, Telenet reports a decrease in our Basic Video Subscribers equal to the increase in Telenet's Enhanced Video Subscribers.</t>
    </r>
  </si>
  <si>
    <r>
      <rPr>
        <b/>
        <sz val="8"/>
        <rFont val="Arial"/>
        <family val="2"/>
      </rPr>
      <t xml:space="preserve">Internet Subscriber </t>
    </r>
    <r>
      <rPr>
        <sz val="8"/>
        <rFont val="Arial"/>
        <family val="2"/>
      </rPr>
      <t>is a home, residential multiple dwelling unit or commercial unit that receives internet services over the Combined Network.</t>
    </r>
  </si>
  <si>
    <r>
      <rPr>
        <b/>
        <sz val="8"/>
        <rFont val="Arial"/>
        <family val="2"/>
      </rPr>
      <t xml:space="preserve">Fixed-line Telephony Subscriber </t>
    </r>
    <r>
      <rPr>
        <sz val="8"/>
        <rFont val="Arial"/>
        <family val="2"/>
      </rPr>
      <t>is a home, residential multiple dwelling unit or commercial unit that receives fixed-line voice services over the Combined Network. Fixed-line telephony Subscribers exclude mobile telephony subscribers.</t>
    </r>
  </si>
  <si>
    <r>
      <rPr>
        <b/>
        <sz val="8"/>
        <rFont val="Arial"/>
        <family val="2"/>
      </rPr>
      <t xml:space="preserve">Telenet's mobile subscriber </t>
    </r>
    <r>
      <rPr>
        <sz val="8"/>
        <rFont val="Arial"/>
        <family val="2"/>
      </rPr>
      <t>count represents the number of active subscriber identification module (“SIM”) cards in service rather than services provided. For example, if a mobile subscriber has both a data and voice plan on a smartphone this would equate to one mobile subscriber. Alternatively, a subscriber who has a voice and data plan for a mobile handset and a data plan for a laptop (via a dongle) would be counted as two mobile subscribers. Customers who do not pay a recurring monthly fee are excluded from Telenet's mobile telephony subscriber counts after a 90-day inactivity period.</t>
    </r>
  </si>
  <si>
    <r>
      <rPr>
        <b/>
        <sz val="8"/>
        <rFont val="Arial"/>
        <family val="2"/>
      </rPr>
      <t>Customer Relationships</t>
    </r>
    <r>
      <rPr>
        <sz val="8"/>
        <rFont val="Arial"/>
        <family val="2"/>
      </rPr>
      <t xml:space="preserve"> are the number of customers who receive at least one of Telenet's video, internet or telephony services that Telenet counts as RGUs, without regard to which or to how many services they subscribe. Customer Relationships generally are counted on a unique premises basis. Accordingly, if an individual receives Telenet's services in two premises (e.g. a primary home and a vacation home), that individual generally will count as two Customer Relationships. Telenet excludes mobile-only customers from Customer Relationships.</t>
    </r>
  </si>
  <si>
    <r>
      <rPr>
        <b/>
        <sz val="8"/>
        <rFont val="Arial"/>
        <family val="2"/>
      </rPr>
      <t xml:space="preserve">Average Revenue Per Unit (“ARPU”) </t>
    </r>
    <r>
      <rPr>
        <sz val="8"/>
        <rFont val="Arial"/>
        <family val="2"/>
      </rPr>
      <t>refers to the average monthly subscription revenue per average customer relationship and is calculated by dividing the average monthly subscription revenue (excluding mobile services, Business-to-Business ("B2B") services, interconnect, channel carriage fees, mobile handset sales and installation fees) for the indicated period, by the average of the opening and closing balances for customer relationships for the period.</t>
    </r>
  </si>
  <si>
    <r>
      <rPr>
        <b/>
        <sz val="8"/>
        <rFont val="Arial"/>
        <family val="2"/>
      </rPr>
      <t>Homes Passed</t>
    </r>
    <r>
      <rPr>
        <sz val="8"/>
        <rFont val="Arial"/>
        <family val="2"/>
      </rPr>
      <t xml:space="preserve"> are homes, residential multiple dwelling units or commercial units that can be connected to the Combined Network without materially extending the distribution plant. Telenet's Homes Passed counts are based on census data that can change based on either revisions to the data or from new census results. </t>
    </r>
  </si>
  <si>
    <r>
      <rPr>
        <b/>
        <sz val="8"/>
        <rFont val="Arial"/>
        <family val="2"/>
      </rPr>
      <t>RGU</t>
    </r>
    <r>
      <rPr>
        <sz val="8"/>
        <rFont val="Arial"/>
        <family val="2"/>
      </rPr>
      <t xml:space="preserve"> is separately a Basic Video Subscriber, Enhanced Video Subscriber, Internet Subscriber or Fixed-line Telephony Subscriber. A home, residential multiple dwelling unit, or commercial unit may contain one or more RGUs. For example, if a residential customer subscribed to Telenet's enhanced video service, fixed-line telephony service and broadband internet service, the customer would constitute three RGUs. Total RGUs is the sum of Basic Video, Enhanced Video, Internet and Fixed-line Telephony Subscribers. RGUs generally are counted on a unique premises basis such that a given premises does not count as more than one RGU for any given service. On the other hand, if an individual receives one of Telenet's services in two premises (e.g. a primary home and a vacation home), that individual will count as two RGUs for that service. Each bundled cable, internet or fixed-line telephony service is counted as a separate RGU regardless of the nature of any bundling discount or promotion. Non-paying subscribers are counted as subscribers during their free promotional service period. Some of these subscribers may choose to disconnect after their free service period. Services offered without charge on a long-term basis (e.g. VIP subscribers, free service to employees) generally are not counted as RGUs. Telenet does not include subscriptions to mobile services in its externally reported RGU counts.</t>
    </r>
  </si>
  <si>
    <r>
      <rPr>
        <b/>
        <sz val="8"/>
        <rFont val="Arial"/>
        <family val="2"/>
      </rPr>
      <t xml:space="preserve">Customer Churn </t>
    </r>
    <r>
      <rPr>
        <sz val="8"/>
        <rFont val="Arial"/>
        <family val="2"/>
      </rPr>
      <t>represents the rate at which customers relinquish their subscriptions. The annual rolling average basis is calculated by dividing the number of disconnects during the preceding 12 months by the average number of customer relationships. For the purpose of computing churn, a disconnect is deemed to have occurred if the customer no longer receives any level of service from Telenet and is required to return Telenet's equipment. A partial product downgrade, typically used to encourage customers to pay an outstanding bill and avoid complete service disconnection is not considered to be disconnected for purposes of Telenet's churn calculations. Customers who move within Telenet's cable footprint and upgrades and downgrades between services are also excluded from the disconnect figures used in the churn calculation.</t>
    </r>
  </si>
  <si>
    <r>
      <t xml:space="preserve">Our </t>
    </r>
    <r>
      <rPr>
        <b/>
        <sz val="8"/>
        <rFont val="Arial"/>
        <family val="2"/>
      </rPr>
      <t>ARPU per mobile subscriber</t>
    </r>
    <r>
      <rPr>
        <sz val="8"/>
        <rFont val="Arial"/>
        <family val="2"/>
      </rPr>
      <t xml:space="preserve"> calculation that excludes interconnect revenue refers to the average monthly mobile subscription revenue per average mobile subscribers in service and is calculated by dividing the average monthly mobile subscription revenue (excluding activation fees, handset sales and late fees) for the indicated period, by the average of the opening and closing balances of mobile subscribers in service for the period. Our ARPU per mobile subscriber calculation that includes interconnect revenue increases the numerator in the above-described calculation by the amount of mobile interconnect revenue during the period.</t>
    </r>
  </si>
  <si>
    <t>Deutsche Bank</t>
  </si>
  <si>
    <t>Roshan Ranjit</t>
  </si>
  <si>
    <t>Goldman Sachs</t>
  </si>
  <si>
    <t>Michael Bishop</t>
  </si>
  <si>
    <t>Analyst Consensus FY 2020</t>
  </si>
  <si>
    <t>FY 2020</t>
  </si>
  <si>
    <t>FY 2020 Median estimate (*)</t>
  </si>
  <si>
    <t>FY 2020 Lowest estimate (*)</t>
  </si>
  <si>
    <t>FY 2020 Highest estimate (*)</t>
  </si>
  <si>
    <t>Change % vs Reported</t>
  </si>
  <si>
    <t>Change % vs Rebased</t>
  </si>
  <si>
    <t>Dennis Dendas</t>
  </si>
  <si>
    <t>Investor Relations Analyst</t>
  </si>
  <si>
    <t>dennis.dendas@telenetgroup.be</t>
  </si>
  <si>
    <t>Kepler Cheuvreux</t>
  </si>
  <si>
    <t>Matthijs Van Leijenhorst</t>
  </si>
  <si>
    <t>HSBC</t>
  </si>
  <si>
    <t>Nicolas Cote-Colison</t>
  </si>
  <si>
    <t>Impairment of an investment in an equity accounted investee</t>
  </si>
  <si>
    <t>Paul Sidney</t>
  </si>
  <si>
    <t>Emmanuel Carlier</t>
  </si>
  <si>
    <t>Credit Suisse</t>
  </si>
  <si>
    <t>FY 2021</t>
  </si>
  <si>
    <t>Net total leverage ratio</t>
  </si>
  <si>
    <t>Analyst Consensus FY 2021</t>
  </si>
  <si>
    <t>FY 2021 Median estimate (*)</t>
  </si>
  <si>
    <t>FY 2021 Lowest estimate (*)</t>
  </si>
  <si>
    <t>FY 2017               Reported</t>
  </si>
  <si>
    <t>FY 2017                Rebased</t>
  </si>
  <si>
    <t>€ million</t>
  </si>
  <si>
    <t>Q1'17</t>
  </si>
  <si>
    <t>Q2'17</t>
  </si>
  <si>
    <t>Q3'17</t>
  </si>
  <si>
    <t>Q4'17</t>
  </si>
  <si>
    <t>H1'17</t>
  </si>
  <si>
    <t>9M'17</t>
  </si>
  <si>
    <t>FY'17</t>
  </si>
  <si>
    <t>Revenue by nature</t>
  </si>
  <si>
    <t>Video</t>
  </si>
  <si>
    <t>Broadband internet</t>
  </si>
  <si>
    <t>Fixed-line telephony</t>
  </si>
  <si>
    <t>Mobile telephony</t>
  </si>
  <si>
    <t>Expenses by Nature</t>
  </si>
  <si>
    <t>Network operating expenses</t>
  </si>
  <si>
    <t>Direct costs (programming, copyrights, interconnect and other)</t>
  </si>
  <si>
    <t>Staff-related expenses</t>
  </si>
  <si>
    <t>Sales and marketing expenses</t>
  </si>
  <si>
    <t>Outsourced labor and Professional services</t>
  </si>
  <si>
    <t>Other indirect expenses</t>
  </si>
  <si>
    <t>Total Expense</t>
  </si>
  <si>
    <t>Adjusted EBITDA margin</t>
  </si>
  <si>
    <t>INVESTOR &amp; ANALYST CONTACT</t>
  </si>
  <si>
    <t>Vice-President Treasury, Investor Relations &amp; Structured Finance</t>
  </si>
  <si>
    <t>Phone: +32 15 332 142</t>
  </si>
  <si>
    <t>Bart Boone</t>
  </si>
  <si>
    <t>Martine Van Dromme</t>
  </si>
  <si>
    <t>Manager Investor Relations</t>
  </si>
  <si>
    <t>Corporate Access</t>
  </si>
  <si>
    <t>bart.boone@telenetgroup.be</t>
  </si>
  <si>
    <t>martine.van.dromme@telenetgroup.be</t>
  </si>
  <si>
    <t>Phone: +32 15 484 006 371</t>
  </si>
  <si>
    <t>Phone: +32 15 332 159</t>
  </si>
  <si>
    <t>REBASED FY 2017</t>
  </si>
  <si>
    <t>DEFINITIONS</t>
  </si>
  <si>
    <r>
      <rPr>
        <b/>
        <sz val="8"/>
        <rFont val="Arial"/>
        <family val="2"/>
      </rPr>
      <t>Net total leverage</t>
    </r>
    <r>
      <rPr>
        <sz val="8"/>
        <rFont val="Arial"/>
        <family val="2"/>
      </rPr>
      <t xml:space="preserve"> </t>
    </r>
    <r>
      <rPr>
        <sz val="8"/>
        <rFont val="Calibri"/>
        <family val="2"/>
      </rPr>
      <t xml:space="preserve">is defined as the sum of all of the Company's short-term and long-term liabilities minus cash and cash equivalents ("Net Total Debt"), as recorded in the Company's statement of financial position, divided by the last two quarters' Consolidated Annualized EBITDA. </t>
    </r>
    <r>
      <rPr>
        <b/>
        <sz val="8"/>
        <rFont val="Calibri"/>
        <family val="2"/>
      </rPr>
      <t>Net covenant leverage</t>
    </r>
    <r>
      <rPr>
        <sz val="8"/>
        <rFont val="Calibri"/>
        <family val="2"/>
      </rPr>
      <t xml:space="preserve"> is calculated as per the 2017 Amended Senior Credit Facility definition, using Net Total ("Net Total Debt"), as recorded in the Company's statement of financial position, divided by the last two quarters' Consolidated Debt, excluding (i) subordinated shareholder loans, (ii) capitalized elements of indebtedness under the Clientele and Annuity Fees, (iii) any finance leases entered into on or prior to August 1, 2007, (iv) any indebtedness incurred under the network lease entered into with the pure intermunicipalities and (v) any vendor financing-related liabilities, divided by last two quarters’ Consolidated Annualized EBITDA including certain unrealized cost synergies related to the BASE and SFR Belux acquisitions.</t>
    </r>
  </si>
  <si>
    <t>Cash interest expenses</t>
  </si>
  <si>
    <t xml:space="preserve">Working capital changes and other </t>
  </si>
  <si>
    <t>Net vendor financing impact</t>
  </si>
  <si>
    <t>Adjusted Free Cash Flow(12)</t>
  </si>
  <si>
    <t>Leverage</t>
  </si>
  <si>
    <t xml:space="preserve">Free Cash Flow </t>
  </si>
  <si>
    <t>Gain (loss) on extinguishment of debt</t>
  </si>
  <si>
    <t>ING</t>
  </si>
  <si>
    <t>David Vagman</t>
  </si>
  <si>
    <t>Macquarie</t>
  </si>
  <si>
    <t>Guy Peddy</t>
  </si>
  <si>
    <t>Morgan Stanley</t>
  </si>
  <si>
    <t>Terrence Tsui</t>
  </si>
  <si>
    <t>Exane BNP Paribas</t>
  </si>
  <si>
    <t>Alexandre Roncier</t>
  </si>
  <si>
    <r>
      <rPr>
        <b/>
        <sz val="8"/>
        <rFont val="Arial"/>
        <family val="2"/>
      </rPr>
      <t>2.</t>
    </r>
    <r>
      <rPr>
        <sz val="8"/>
        <rFont val="Arial"/>
        <family val="2"/>
      </rPr>
      <t xml:space="preserve"> </t>
    </r>
    <r>
      <rPr>
        <b/>
        <sz val="8"/>
        <rFont val="Arial"/>
        <family val="2"/>
      </rPr>
      <t>Presentation of SME mobile revenue:</t>
    </r>
    <r>
      <rPr>
        <sz val="8"/>
        <rFont val="Arial"/>
        <family val="2"/>
      </rPr>
      <t xml:space="preserve"> As of April 1, 2018, we changed the way we present revenue earned through our mobile SME subscribers. As of April 1, 2018, we present this revenue incremental (incl. interconnect revenue and carriage fees) under business services revenue versus under mobile telephony revenue (subscription and usage revenue) and under other revenue (interconnect revenue and carriage fees) previously. This change did not impact our gross profit and Adjusted EBITDA. For comparable reasons, we have represented our Q1 2017, Q2 2017, Q3 2017, Q4 2017 and FY 2017 results with a total negative impact on mobile telephony revenue of €6.9 million, €7.4 million, €7.3 million, €6.8 million, €28.5 million, and a total negative impact on other revenue of €1.6 million, €1.5 million, €1.5 million, €1.6 million,  6.2 million, and a total positive impact on business services revenue of €8.5 million, €8.9 million, €8.8 million, €8.4 million and €34.6 million respectively.</t>
    </r>
  </si>
  <si>
    <r>
      <rPr>
        <b/>
        <sz val="8"/>
        <rFont val="Arial"/>
        <family val="2"/>
      </rPr>
      <t xml:space="preserve">3. </t>
    </r>
    <r>
      <rPr>
        <sz val="8"/>
        <rFont val="Arial"/>
        <family val="2"/>
      </rPr>
      <t>Our revenue and Adjusted EBITDA for FY 2017 have been rebased to include (i) the impact of the application of the IFRS 15 accounting standard, (ii) the divestment of Ortel Mobile NV and certain fixed products at the former BASE Company, (iii) the transfer of mobile operator JIM Mobile and Mobile Vikings to MEDIALAAN, which was a regulatory requirement under the European Commission's approval for the BASE acquisition (iv) a full year contribution from SFR Belux which we acquired on June 19, 2017 and (v) a 7-month contribution from Nextel which we acquired on May 31, 2018.</t>
    </r>
  </si>
  <si>
    <r>
      <rPr>
        <b/>
        <sz val="8"/>
        <rFont val="Arial"/>
        <family val="2"/>
      </rPr>
      <t>1.</t>
    </r>
    <r>
      <rPr>
        <sz val="8"/>
        <rFont val="Arial"/>
        <family val="2"/>
      </rPr>
      <t xml:space="preserve"> </t>
    </r>
    <r>
      <rPr>
        <b/>
        <sz val="8"/>
        <rFont val="Arial"/>
        <family val="2"/>
      </rPr>
      <t>Presentation of intercompany-related security revenue:</t>
    </r>
    <r>
      <rPr>
        <sz val="8"/>
        <rFont val="Arial"/>
        <family val="2"/>
      </rPr>
      <t xml:space="preserve"> As of January 1, 2018, we changed the way we present revenue earned from our security business across the Liberty Global Group. As of January 1, 2018, we present this revenue on a net basis versus on a gross basis previously. This change did not impact our gross profit and Adjusted EBITDA. For comparable reasons, we have represented both our Q1 2017 and FY 2017 results with a total impact of €2.2 million and €7.0 million, respectively.</t>
    </r>
  </si>
  <si>
    <r>
      <t>Rebased</t>
    </r>
    <r>
      <rPr>
        <b/>
        <vertAlign val="superscript"/>
        <sz val="10"/>
        <rFont val="Arial"/>
        <family val="2"/>
      </rPr>
      <t>3</t>
    </r>
  </si>
  <si>
    <r>
      <t>As represented</t>
    </r>
    <r>
      <rPr>
        <b/>
        <vertAlign val="superscript"/>
        <sz val="10"/>
        <rFont val="Arial"/>
        <family val="2"/>
      </rPr>
      <t>12</t>
    </r>
  </si>
  <si>
    <t>Operating Free Cash Flow</t>
  </si>
  <si>
    <t>Net impact vendor financing</t>
  </si>
  <si>
    <t>Amortization of broadcasting rights</t>
  </si>
  <si>
    <t>Mobile spectrum license</t>
  </si>
  <si>
    <t>Cash taxes</t>
  </si>
  <si>
    <t>Net change in working capital (&amp; other)</t>
  </si>
  <si>
    <t xml:space="preserve"> </t>
  </si>
  <si>
    <t>Net finance expense, excl. gains and losses on derivatives and extinguishment of debt</t>
  </si>
  <si>
    <t>Profit (loss) before income taxes</t>
  </si>
  <si>
    <t>Income tax benefit (expense)</t>
  </si>
  <si>
    <t>Profit (loss) for the period</t>
  </si>
  <si>
    <t>Free Cash Flow (in EUR million)</t>
  </si>
  <si>
    <t>Accrued capital expenditures (excl. broadcasting rights &amp; spectrum licenses)</t>
  </si>
  <si>
    <t>Capex/sales ratio (excl. broadcasting rights &amp; spectrum licenses)</t>
  </si>
  <si>
    <t>Mobile spectrum licenses</t>
  </si>
  <si>
    <t xml:space="preserve">Cash taxes </t>
  </si>
  <si>
    <t>Adjusted Free Cash Flow</t>
  </si>
  <si>
    <t>Revenu</t>
  </si>
  <si>
    <t/>
  </si>
  <si>
    <t xml:space="preserve">Arete Research </t>
  </si>
  <si>
    <t>J.P. Morgan</t>
  </si>
  <si>
    <t>Kempen &amp; Co.</t>
  </si>
  <si>
    <t>Q4 2017               Reported</t>
  </si>
  <si>
    <t>Q4 2017                Rebased</t>
  </si>
  <si>
    <t>Q4 2018 Median estimate (*)</t>
  </si>
  <si>
    <t>Q4 2018 Lowest estimate (*)</t>
  </si>
  <si>
    <t>Q4 2018 Highest estimate (*)</t>
  </si>
  <si>
    <t>TELENET - ANALYST CONSENSUS Q4 2018</t>
  </si>
  <si>
    <t>Q4 2018</t>
  </si>
  <si>
    <t>Based on the input received from 14 sell-side analysts</t>
  </si>
  <si>
    <t>Date of publication: January 14, 2018</t>
  </si>
  <si>
    <t>Analyst Consensus Q4 2018</t>
  </si>
  <si>
    <t>Hannah Kleiven</t>
  </si>
  <si>
    <t xml:space="preserve">Akhil Dattani </t>
  </si>
  <si>
    <r>
      <rPr>
        <b/>
        <sz val="8"/>
        <rFont val="Arial"/>
        <family val="2"/>
      </rPr>
      <t>Operating Free Cash Flow</t>
    </r>
    <r>
      <rPr>
        <sz val="8"/>
        <rFont val="Arial"/>
        <family val="2"/>
      </rPr>
      <t xml:space="preserve"> (“OFCF”) is defined as Adjusted EBITDA minus accrued capital expenditures as reported in the Company’s consolidated financial statements. Accrued capital expenditures exclude the recognition of football broadcasting rights and mobile spectrum licenses.</t>
    </r>
  </si>
  <si>
    <r>
      <rPr>
        <b/>
        <sz val="8"/>
        <rFont val="Arial"/>
        <family val="2"/>
      </rPr>
      <t>Accrued capital expenditures</t>
    </r>
    <r>
      <rPr>
        <sz val="8"/>
        <rFont val="Arial"/>
        <family val="2"/>
      </rPr>
      <t xml:space="preserve"> are defined as additions to property, equipment and intangible assets, including additions from capital leases and other financing arrangements, as reported in the Company’s consolidated statement of financial position on an accrued basis. </t>
    </r>
  </si>
  <si>
    <r>
      <rPr>
        <b/>
        <sz val="8"/>
        <rFont val="Arial"/>
        <family val="2"/>
      </rPr>
      <t>Adjusted Free Cash Flow</t>
    </r>
    <r>
      <rPr>
        <sz val="8"/>
        <rFont val="Arial"/>
        <family val="2"/>
      </rPr>
      <t xml:space="preserve"> is defined as net cash provided by the Company’s operating activities, plus (i) cash payments for third-party costs directly associated with successful and unsuccessful acquisitions and divestitures and (ii) expenses financed by an intermediary, less (i) purchases of property and equipment and purchases of intangibles as reported in the Company's consolidated statement of cash flows, (ii) principal payments on amounts financed by vendors and intermediaries, (iii) principal payments on capital leases (exclusive of network-related leases that were assumed in acquisitions), and (iv) principal payments on post acquisition additions to network leases, each as reported in the Company’s consolidated statement of cash flows. Adjusted Free Cash Flow is an additional measure used by management to demonstrate the Company’s ability to service debt and fund new investment opportunities and should not replace the measures in accordance with EU IFRS as an indicator of the Company’s performance, but rather should be used in conjunction with the most directly comparable EU IFRS measure.</t>
    </r>
  </si>
</sst>
</file>

<file path=xl/styles.xml><?xml version="1.0" encoding="utf-8"?>
<styleSheet xmlns="http://schemas.openxmlformats.org/spreadsheetml/2006/main">
  <numFmts count="11">
    <numFmt numFmtId="43" formatCode="_ * #,##0.00_ ;_ * \-#,##0.00_ ;_ * &quot;-&quot;??_ ;_ @_ "/>
    <numFmt numFmtId="164" formatCode="_(* #,##0.00_);_(* \(#,##0.00\);_(* &quot;-&quot;??_);_(@_)"/>
    <numFmt numFmtId="165" formatCode="_-* #,##0.00\ _B_F_-;\-* #,##0.00\ _B_F_-;_-* &quot;-&quot;??\ _B_F_-;_-@_-"/>
    <numFmt numFmtId="166" formatCode="0.0%"/>
    <numFmt numFmtId="167" formatCode="_(* #,##0.0_);_(* \(#,##0.0\);_(* &quot;-&quot;??_);_(@_)"/>
    <numFmt numFmtId="168" formatCode="0.0"/>
    <numFmt numFmtId="169" formatCode="_(* #,##0_);_(* \(#,##0\);_(* &quot;-&quot;??_);_(@_)"/>
    <numFmt numFmtId="170" formatCode="#,##0.00\ [$EUR]"/>
    <numFmt numFmtId="171" formatCode="#,##0.0_);\(#,##0.0\)"/>
    <numFmt numFmtId="172" formatCode="0.0_);\(0.0\)"/>
    <numFmt numFmtId="173" formatCode="#,##0.0,;\(#,##0.0,\)"/>
  </numFmts>
  <fonts count="41">
    <font>
      <sz val="10"/>
      <name val="Arial"/>
    </font>
    <font>
      <sz val="9"/>
      <color theme="1"/>
      <name val="Arial"/>
      <family val="2"/>
    </font>
    <font>
      <sz val="10"/>
      <name val="Arial"/>
      <family val="2"/>
    </font>
    <font>
      <sz val="8"/>
      <name val="Arial"/>
      <family val="2"/>
    </font>
    <font>
      <sz val="9"/>
      <name val="Arial"/>
      <family val="2"/>
    </font>
    <font>
      <b/>
      <sz val="9"/>
      <name val="Arial"/>
      <family val="2"/>
    </font>
    <font>
      <b/>
      <sz val="9"/>
      <color indexed="9"/>
      <name val="Arial"/>
      <family val="2"/>
    </font>
    <font>
      <sz val="9"/>
      <color indexed="9"/>
      <name val="Arial"/>
      <family val="2"/>
    </font>
    <font>
      <b/>
      <sz val="10"/>
      <color indexed="9"/>
      <name val="Arial"/>
      <family val="2"/>
    </font>
    <font>
      <sz val="14"/>
      <color indexed="63"/>
      <name val="Arial"/>
      <family val="2"/>
    </font>
    <font>
      <b/>
      <sz val="9"/>
      <color indexed="23"/>
      <name val="Arial"/>
      <family val="2"/>
    </font>
    <font>
      <sz val="9"/>
      <color indexed="23"/>
      <name val="Arial"/>
      <family val="2"/>
    </font>
    <font>
      <sz val="9"/>
      <color theme="1"/>
      <name val="Arial"/>
      <family val="2"/>
    </font>
    <font>
      <sz val="16"/>
      <name val="Arial"/>
      <family val="2"/>
    </font>
    <font>
      <b/>
      <sz val="10"/>
      <color indexed="23"/>
      <name val="Arial"/>
      <family val="2"/>
    </font>
    <font>
      <b/>
      <sz val="11"/>
      <color rgb="FFF2CE00"/>
      <name val="Arial"/>
      <family val="2"/>
    </font>
    <font>
      <sz val="11"/>
      <color rgb="FFF2CE00"/>
      <name val="Arial"/>
      <family val="2"/>
    </font>
    <font>
      <b/>
      <sz val="8"/>
      <color indexed="23"/>
      <name val="Arial"/>
      <family val="2"/>
    </font>
    <font>
      <b/>
      <u/>
      <sz val="9"/>
      <name val="Arial"/>
      <family val="2"/>
    </font>
    <font>
      <sz val="8"/>
      <name val="Arial"/>
      <family val="2"/>
    </font>
    <font>
      <b/>
      <sz val="8"/>
      <name val="Arial"/>
      <family val="2"/>
    </font>
    <font>
      <sz val="10"/>
      <name val="Verdana"/>
      <family val="2"/>
    </font>
    <font>
      <sz val="10"/>
      <color theme="1"/>
      <name val="Calibri"/>
      <family val="2"/>
    </font>
    <font>
      <b/>
      <sz val="10"/>
      <color theme="0"/>
      <name val="Arial"/>
      <family val="2"/>
    </font>
    <font>
      <sz val="9"/>
      <color rgb="FFFF0000"/>
      <name val="Arial"/>
      <family val="2"/>
    </font>
    <font>
      <b/>
      <sz val="9"/>
      <color rgb="FFFF0000"/>
      <name val="Arial"/>
      <family val="2"/>
    </font>
    <font>
      <b/>
      <sz val="9"/>
      <color theme="1"/>
      <name val="Arial"/>
      <family val="2"/>
    </font>
    <font>
      <sz val="9"/>
      <color theme="0"/>
      <name val="Arial"/>
      <family val="2"/>
    </font>
    <font>
      <b/>
      <sz val="9"/>
      <color theme="0"/>
      <name val="Arial"/>
      <family val="2"/>
    </font>
    <font>
      <b/>
      <sz val="16"/>
      <name val="Arial"/>
      <family val="2"/>
    </font>
    <font>
      <b/>
      <sz val="10"/>
      <name val="Arial"/>
      <family val="2"/>
    </font>
    <font>
      <b/>
      <vertAlign val="superscript"/>
      <sz val="10"/>
      <name val="Arial"/>
      <family val="2"/>
    </font>
    <font>
      <b/>
      <sz val="11"/>
      <name val="Arial"/>
      <family val="2"/>
    </font>
    <font>
      <sz val="11"/>
      <name val="Arial"/>
      <family val="2"/>
    </font>
    <font>
      <b/>
      <sz val="12"/>
      <name val="Arial"/>
      <family val="2"/>
    </font>
    <font>
      <sz val="8"/>
      <name val="Calibri"/>
      <family val="2"/>
    </font>
    <font>
      <b/>
      <sz val="8"/>
      <name val="Calibri"/>
      <family val="2"/>
    </font>
    <font>
      <i/>
      <sz val="9"/>
      <name val="Arial"/>
      <family val="2"/>
    </font>
    <font>
      <i/>
      <sz val="9"/>
      <color rgb="FFFF0000"/>
      <name val="Arial"/>
      <family val="2"/>
    </font>
    <font>
      <i/>
      <sz val="9"/>
      <color theme="0"/>
      <name val="Arial"/>
      <family val="2"/>
    </font>
    <font>
      <i/>
      <sz val="9"/>
      <color theme="1"/>
      <name val="Arial"/>
      <family val="2"/>
    </font>
  </fonts>
  <fills count="13">
    <fill>
      <patternFill patternType="none"/>
    </fill>
    <fill>
      <patternFill patternType="gray125"/>
    </fill>
    <fill>
      <patternFill patternType="solid">
        <fgColor indexed="51"/>
        <bgColor indexed="64"/>
      </patternFill>
    </fill>
    <fill>
      <patternFill patternType="solid">
        <fgColor indexed="23"/>
        <bgColor indexed="64"/>
      </patternFill>
    </fill>
    <fill>
      <patternFill patternType="solid">
        <fgColor indexed="50"/>
        <bgColor indexed="64"/>
      </patternFill>
    </fill>
    <fill>
      <patternFill patternType="solid">
        <fgColor theme="2"/>
        <bgColor indexed="64"/>
      </patternFill>
    </fill>
    <fill>
      <patternFill patternType="solid">
        <fgColor theme="0"/>
        <bgColor indexed="64"/>
      </patternFill>
    </fill>
    <fill>
      <patternFill patternType="lightGray">
        <fgColor theme="0" tint="-0.499984740745262"/>
        <bgColor auto="1"/>
      </patternFill>
    </fill>
    <fill>
      <patternFill patternType="solid">
        <fgColor indexed="65"/>
        <bgColor indexed="64"/>
      </patternFill>
    </fill>
    <fill>
      <patternFill patternType="solid">
        <fgColor rgb="FFF2CE00"/>
        <bgColor indexed="64"/>
      </patternFill>
    </fill>
    <fill>
      <patternFill patternType="solid">
        <fgColor theme="0"/>
        <bgColor rgb="FFFFC000"/>
      </patternFill>
    </fill>
    <fill>
      <patternFill patternType="solid">
        <fgColor rgb="FFFFCC00"/>
        <bgColor indexed="64"/>
      </patternFill>
    </fill>
    <fill>
      <patternFill patternType="lightGray">
        <fgColor theme="0" tint="-0.24994659260841701"/>
        <bgColor indexed="65"/>
      </patternFill>
    </fill>
  </fills>
  <borders count="40">
    <border>
      <left/>
      <right/>
      <top/>
      <bottom/>
      <diagonal/>
    </border>
    <border>
      <left style="thin">
        <color indexed="22"/>
      </left>
      <right style="thin">
        <color indexed="22"/>
      </right>
      <top style="thin">
        <color indexed="55"/>
      </top>
      <bottom/>
      <diagonal/>
    </border>
    <border>
      <left style="thin">
        <color indexed="22"/>
      </left>
      <right style="thin">
        <color indexed="22"/>
      </right>
      <top/>
      <bottom/>
      <diagonal/>
    </border>
    <border>
      <left style="thin">
        <color indexed="22"/>
      </left>
      <right style="thin">
        <color indexed="22"/>
      </right>
      <top style="thin">
        <color indexed="22"/>
      </top>
      <bottom/>
      <diagonal/>
    </border>
    <border>
      <left style="thin">
        <color indexed="22"/>
      </left>
      <right style="thin">
        <color indexed="22"/>
      </right>
      <top style="hair">
        <color indexed="22"/>
      </top>
      <bottom/>
      <diagonal/>
    </border>
    <border>
      <left style="thin">
        <color indexed="22"/>
      </left>
      <right style="thin">
        <color indexed="22"/>
      </right>
      <top style="hair">
        <color indexed="22"/>
      </top>
      <bottom style="thin">
        <color indexed="22"/>
      </bottom>
      <diagonal/>
    </border>
    <border>
      <left style="thin">
        <color indexed="22"/>
      </left>
      <right/>
      <top style="thin">
        <color indexed="22"/>
      </top>
      <bottom/>
      <diagonal/>
    </border>
    <border>
      <left style="thin">
        <color indexed="22"/>
      </left>
      <right/>
      <top/>
      <bottom/>
      <diagonal/>
    </border>
    <border>
      <left style="thin">
        <color indexed="22"/>
      </left>
      <right/>
      <top style="hair">
        <color indexed="22"/>
      </top>
      <bottom/>
      <diagonal/>
    </border>
    <border>
      <left/>
      <right/>
      <top style="thin">
        <color indexed="22"/>
      </top>
      <bottom/>
      <diagonal/>
    </border>
    <border>
      <left/>
      <right/>
      <top style="hair">
        <color indexed="22"/>
      </top>
      <bottom/>
      <diagonal/>
    </border>
    <border>
      <left/>
      <right/>
      <top style="hair">
        <color indexed="22"/>
      </top>
      <bottom style="thin">
        <color indexed="22"/>
      </bottom>
      <diagonal/>
    </border>
    <border>
      <left style="thin">
        <color indexed="22"/>
      </left>
      <right style="thin">
        <color indexed="22"/>
      </right>
      <top/>
      <bottom style="thin">
        <color indexed="55"/>
      </bottom>
      <diagonal/>
    </border>
    <border>
      <left style="thin">
        <color indexed="22"/>
      </left>
      <right style="thin">
        <color indexed="22"/>
      </right>
      <top/>
      <bottom style="hair">
        <color indexed="22"/>
      </bottom>
      <diagonal/>
    </border>
    <border>
      <left/>
      <right/>
      <top/>
      <bottom style="hair">
        <color indexed="22"/>
      </bottom>
      <diagonal/>
    </border>
    <border>
      <left/>
      <right/>
      <top/>
      <bottom style="thin">
        <color indexed="22"/>
      </bottom>
      <diagonal/>
    </border>
    <border>
      <left style="double">
        <color theme="0" tint="-0.499984740745262"/>
      </left>
      <right/>
      <top style="double">
        <color theme="0" tint="-0.499984740745262"/>
      </top>
      <bottom style="double">
        <color theme="0" tint="-0.499984740745262"/>
      </bottom>
      <diagonal/>
    </border>
    <border>
      <left/>
      <right/>
      <top style="double">
        <color theme="0" tint="-0.499984740745262"/>
      </top>
      <bottom style="double">
        <color theme="0" tint="-0.499984740745262"/>
      </bottom>
      <diagonal/>
    </border>
    <border>
      <left/>
      <right style="double">
        <color theme="0" tint="-0.499984740745262"/>
      </right>
      <top style="double">
        <color theme="0" tint="-0.499984740745262"/>
      </top>
      <bottom style="double">
        <color theme="0" tint="-0.499984740745262"/>
      </bottom>
      <diagonal/>
    </border>
    <border>
      <left style="double">
        <color indexed="23"/>
      </left>
      <right style="double">
        <color indexed="23"/>
      </right>
      <top style="double">
        <color indexed="23"/>
      </top>
      <bottom style="double">
        <color indexed="23"/>
      </bottom>
      <diagonal/>
    </border>
    <border>
      <left style="thin">
        <color indexed="22"/>
      </left>
      <right style="thin">
        <color indexed="22"/>
      </right>
      <top/>
      <bottom style="thin">
        <color indexed="22"/>
      </bottom>
      <diagonal/>
    </border>
    <border>
      <left/>
      <right/>
      <top/>
      <bottom style="medium">
        <color indexed="23"/>
      </bottom>
      <diagonal/>
    </border>
    <border>
      <left/>
      <right/>
      <top style="thin">
        <color indexed="64"/>
      </top>
      <bottom style="thin">
        <color indexed="64"/>
      </bottom>
      <diagonal/>
    </border>
    <border>
      <left/>
      <right/>
      <top style="thin">
        <color indexed="64"/>
      </top>
      <bottom/>
      <diagonal/>
    </border>
    <border>
      <left/>
      <right/>
      <top/>
      <bottom style="thin">
        <color indexed="64"/>
      </bottom>
      <diagonal/>
    </border>
    <border>
      <left style="thin">
        <color indexed="22"/>
      </left>
      <right/>
      <top/>
      <bottom style="thin">
        <color indexed="22"/>
      </bottom>
      <diagonal/>
    </border>
    <border>
      <left/>
      <right/>
      <top style="hair">
        <color theme="0" tint="-0.499984740745262"/>
      </top>
      <bottom/>
      <diagonal/>
    </border>
    <border>
      <left/>
      <right style="thin">
        <color theme="0" tint="-0.24994659260841701"/>
      </right>
      <top/>
      <bottom/>
      <diagonal/>
    </border>
    <border>
      <left style="thin">
        <color theme="0" tint="-0.24994659260841701"/>
      </left>
      <right/>
      <top style="hair">
        <color theme="0" tint="-0.24994659260841701"/>
      </top>
      <bottom style="thin">
        <color theme="0" tint="-0.24994659260841701"/>
      </bottom>
      <diagonal/>
    </border>
    <border>
      <left style="thin">
        <color indexed="22"/>
      </left>
      <right style="thin">
        <color indexed="22"/>
      </right>
      <top style="hair">
        <color theme="0" tint="-0.24994659260841701"/>
      </top>
      <bottom style="thin">
        <color theme="0" tint="-0.24994659260841701"/>
      </bottom>
      <diagonal/>
    </border>
    <border>
      <left/>
      <right/>
      <top style="hair">
        <color theme="0" tint="-0.24994659260841701"/>
      </top>
      <bottom style="thin">
        <color theme="0" tint="-0.24994659260841701"/>
      </bottom>
      <diagonal/>
    </border>
    <border>
      <left/>
      <right/>
      <top style="thin">
        <color indexed="55"/>
      </top>
      <bottom style="thin">
        <color indexed="22"/>
      </bottom>
      <diagonal/>
    </border>
    <border>
      <left style="thin">
        <color indexed="22"/>
      </left>
      <right/>
      <top style="hair">
        <color indexed="22"/>
      </top>
      <bottom style="thin">
        <color indexed="22"/>
      </bottom>
      <diagonal/>
    </border>
    <border>
      <left style="thin">
        <color indexed="22"/>
      </left>
      <right style="thin">
        <color theme="0" tint="-0.249977111117893"/>
      </right>
      <top/>
      <bottom/>
      <diagonal/>
    </border>
    <border>
      <left style="thin">
        <color theme="0" tint="-0.249977111117893"/>
      </left>
      <right style="thin">
        <color theme="0" tint="-0.249977111117893"/>
      </right>
      <top/>
      <bottom/>
      <diagonal/>
    </border>
    <border>
      <left style="thin">
        <color theme="0" tint="-0.249977111117893"/>
      </left>
      <right/>
      <top/>
      <bottom/>
      <diagonal/>
    </border>
    <border>
      <left/>
      <right style="thin">
        <color indexed="22"/>
      </right>
      <top style="thin">
        <color indexed="22"/>
      </top>
      <bottom/>
      <diagonal/>
    </border>
    <border>
      <left/>
      <right style="thin">
        <color indexed="22"/>
      </right>
      <top/>
      <bottom style="thin">
        <color indexed="22"/>
      </bottom>
      <diagonal/>
    </border>
    <border>
      <left style="thin">
        <color theme="0" tint="-0.249977111117893"/>
      </left>
      <right style="thin">
        <color indexed="22"/>
      </right>
      <top/>
      <bottom/>
      <diagonal/>
    </border>
    <border>
      <left/>
      <right style="thin">
        <color indexed="22"/>
      </right>
      <top/>
      <bottom/>
      <diagonal/>
    </border>
  </borders>
  <cellStyleXfs count="14">
    <xf numFmtId="0" fontId="0" fillId="0" borderId="0"/>
    <xf numFmtId="164" fontId="2" fillId="0" borderId="0" applyFont="0" applyFill="0" applyBorder="0" applyAlignment="0" applyProtection="0"/>
    <xf numFmtId="9" fontId="2" fillId="0" borderId="0" applyFont="0" applyFill="0" applyBorder="0" applyAlignment="0" applyProtection="0"/>
    <xf numFmtId="0" fontId="3" fillId="0" borderId="0"/>
    <xf numFmtId="0" fontId="3" fillId="0" borderId="0"/>
    <xf numFmtId="0" fontId="3" fillId="0" borderId="0"/>
    <xf numFmtId="0" fontId="19" fillId="0" borderId="0"/>
    <xf numFmtId="0" fontId="21" fillId="0" borderId="0">
      <alignment vertical="top"/>
    </xf>
    <xf numFmtId="164" fontId="3" fillId="0" borderId="0" applyFont="0" applyFill="0" applyBorder="0" applyAlignment="0" applyProtection="0"/>
    <xf numFmtId="43" fontId="3" fillId="0" borderId="0" applyFont="0" applyFill="0" applyBorder="0" applyAlignment="0" applyProtection="0"/>
    <xf numFmtId="9" fontId="22"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0" fontId="2" fillId="0" borderId="0"/>
  </cellStyleXfs>
  <cellXfs count="364">
    <xf numFmtId="0" fontId="0" fillId="0" borderId="0" xfId="0"/>
    <xf numFmtId="0" fontId="4" fillId="0" borderId="0" xfId="0" applyFont="1"/>
    <xf numFmtId="0" fontId="4" fillId="0" borderId="1" xfId="0" applyFont="1" applyBorder="1"/>
    <xf numFmtId="0" fontId="4" fillId="0" borderId="2" xfId="0" applyFont="1" applyBorder="1"/>
    <xf numFmtId="0" fontId="4" fillId="0" borderId="1" xfId="0" applyFont="1" applyFill="1" applyBorder="1"/>
    <xf numFmtId="0" fontId="4" fillId="0" borderId="2" xfId="0" applyFont="1" applyFill="1" applyBorder="1"/>
    <xf numFmtId="167" fontId="4" fillId="0" borderId="2" xfId="1" applyNumberFormat="1" applyFont="1" applyFill="1" applyBorder="1"/>
    <xf numFmtId="0" fontId="4" fillId="0" borderId="0" xfId="0" applyFont="1" applyAlignment="1">
      <alignment horizontal="center"/>
    </xf>
    <xf numFmtId="0" fontId="4" fillId="0" borderId="0" xfId="0" applyFont="1" applyBorder="1"/>
    <xf numFmtId="169" fontId="4" fillId="0" borderId="2" xfId="1" applyNumberFormat="1" applyFont="1" applyBorder="1"/>
    <xf numFmtId="169" fontId="4" fillId="2" borderId="2" xfId="1" applyNumberFormat="1" applyFont="1" applyFill="1" applyBorder="1"/>
    <xf numFmtId="169" fontId="4" fillId="0" borderId="2" xfId="1" applyNumberFormat="1" applyFont="1" applyFill="1" applyBorder="1"/>
    <xf numFmtId="0" fontId="6" fillId="3" borderId="6" xfId="0" applyFont="1" applyFill="1" applyBorder="1"/>
    <xf numFmtId="0" fontId="6" fillId="3" borderId="3" xfId="0" applyFont="1" applyFill="1" applyBorder="1"/>
    <xf numFmtId="0" fontId="7" fillId="3" borderId="3" xfId="0" applyFont="1" applyFill="1" applyBorder="1"/>
    <xf numFmtId="0" fontId="4" fillId="3" borderId="3" xfId="0" applyFont="1" applyFill="1" applyBorder="1"/>
    <xf numFmtId="0" fontId="4" fillId="0" borderId="7" xfId="0" applyFont="1" applyBorder="1"/>
    <xf numFmtId="0" fontId="5" fillId="0" borderId="7" xfId="0" applyFont="1" applyBorder="1"/>
    <xf numFmtId="2" fontId="9" fillId="0" borderId="0" xfId="0" applyNumberFormat="1" applyFont="1" applyAlignment="1">
      <alignment horizontal="center"/>
    </xf>
    <xf numFmtId="2" fontId="0" fillId="0" borderId="0" xfId="0" applyNumberFormat="1" applyAlignment="1"/>
    <xf numFmtId="0" fontId="5" fillId="0" borderId="0" xfId="0" applyFont="1" applyFill="1" applyBorder="1"/>
    <xf numFmtId="167" fontId="5" fillId="0" borderId="0" xfId="1" applyNumberFormat="1" applyFont="1" applyFill="1" applyBorder="1"/>
    <xf numFmtId="0" fontId="4" fillId="0" borderId="0" xfId="0" applyFont="1" applyFill="1" applyBorder="1"/>
    <xf numFmtId="167" fontId="4" fillId="0" borderId="0" xfId="0" applyNumberFormat="1" applyFont="1"/>
    <xf numFmtId="168" fontId="4" fillId="0" borderId="0" xfId="0" applyNumberFormat="1" applyFont="1"/>
    <xf numFmtId="168" fontId="4" fillId="0" borderId="0" xfId="0" applyNumberFormat="1" applyFont="1" applyAlignment="1">
      <alignment horizontal="center"/>
    </xf>
    <xf numFmtId="165" fontId="4" fillId="0" borderId="0" xfId="0" applyNumberFormat="1" applyFont="1"/>
    <xf numFmtId="0" fontId="10" fillId="0" borderId="0" xfId="0" applyFont="1" applyFill="1" applyBorder="1" applyAlignment="1">
      <alignment horizontal="left" vertical="center"/>
    </xf>
    <xf numFmtId="0" fontId="4" fillId="0" borderId="0" xfId="0" applyFont="1" applyFill="1" applyBorder="1" applyAlignment="1">
      <alignment horizontal="center"/>
    </xf>
    <xf numFmtId="0" fontId="10" fillId="0" borderId="0" xfId="0" applyFont="1" applyFill="1" applyBorder="1"/>
    <xf numFmtId="170" fontId="10" fillId="0" borderId="0" xfId="0" applyNumberFormat="1" applyFont="1" applyFill="1" applyBorder="1" applyAlignment="1">
      <alignment horizontal="center"/>
    </xf>
    <xf numFmtId="9" fontId="9" fillId="0" borderId="0" xfId="0" applyNumberFormat="1" applyFont="1" applyAlignment="1">
      <alignment horizontal="center"/>
    </xf>
    <xf numFmtId="9" fontId="4" fillId="0" borderId="0" xfId="0" applyNumberFormat="1" applyFont="1" applyFill="1" applyBorder="1" applyAlignment="1">
      <alignment horizontal="center"/>
    </xf>
    <xf numFmtId="9" fontId="7" fillId="3" borderId="9" xfId="0" applyNumberFormat="1" applyFont="1" applyFill="1" applyBorder="1" applyAlignment="1">
      <alignment horizontal="center"/>
    </xf>
    <xf numFmtId="9" fontId="5" fillId="0" borderId="0" xfId="2" applyNumberFormat="1" applyFont="1" applyFill="1" applyBorder="1" applyAlignment="1">
      <alignment horizontal="center"/>
    </xf>
    <xf numFmtId="9" fontId="4" fillId="0" borderId="0" xfId="0" applyNumberFormat="1" applyFont="1" applyAlignment="1">
      <alignment horizontal="center"/>
    </xf>
    <xf numFmtId="9" fontId="0" fillId="0" borderId="0" xfId="0" applyNumberFormat="1" applyAlignment="1"/>
    <xf numFmtId="9" fontId="5" fillId="0" borderId="0" xfId="0" applyNumberFormat="1" applyFont="1" applyFill="1" applyBorder="1"/>
    <xf numFmtId="9" fontId="4" fillId="0" borderId="0" xfId="0" applyNumberFormat="1" applyFont="1"/>
    <xf numFmtId="2" fontId="9" fillId="0" borderId="0" xfId="0" applyNumberFormat="1" applyFont="1" applyAlignment="1">
      <alignment horizontal="center"/>
    </xf>
    <xf numFmtId="2" fontId="0" fillId="0" borderId="0" xfId="0" applyNumberFormat="1" applyAlignment="1"/>
    <xf numFmtId="0" fontId="11" fillId="0" borderId="0" xfId="0" applyFont="1" applyFill="1" applyBorder="1"/>
    <xf numFmtId="2" fontId="9" fillId="0" borderId="0" xfId="0" applyNumberFormat="1" applyFont="1" applyAlignment="1">
      <alignment horizontal="center"/>
    </xf>
    <xf numFmtId="0" fontId="17" fillId="5" borderId="19" xfId="3" applyFont="1" applyFill="1" applyBorder="1" applyAlignment="1">
      <alignment horizontal="center" vertical="center" wrapText="1"/>
    </xf>
    <xf numFmtId="0" fontId="18" fillId="0" borderId="0" xfId="0" applyFont="1"/>
    <xf numFmtId="9" fontId="4" fillId="0" borderId="1" xfId="0" applyNumberFormat="1" applyFont="1" applyFill="1" applyBorder="1" applyAlignment="1">
      <alignment horizontal="center"/>
    </xf>
    <xf numFmtId="9" fontId="7" fillId="3" borderId="3" xfId="0" applyNumberFormat="1" applyFont="1" applyFill="1" applyBorder="1" applyAlignment="1">
      <alignment horizontal="center"/>
    </xf>
    <xf numFmtId="9" fontId="4" fillId="0" borderId="2" xfId="0" applyNumberFormat="1" applyFont="1" applyFill="1" applyBorder="1" applyAlignment="1">
      <alignment horizontal="center"/>
    </xf>
    <xf numFmtId="0" fontId="17" fillId="0" borderId="0" xfId="3" applyFont="1" applyFill="1" applyBorder="1" applyAlignment="1">
      <alignment horizontal="center" vertical="center" wrapText="1"/>
    </xf>
    <xf numFmtId="0" fontId="4" fillId="0" borderId="0" xfId="0" applyFont="1" applyFill="1"/>
    <xf numFmtId="0" fontId="4" fillId="6" borderId="0" xfId="0" applyFont="1" applyFill="1" applyBorder="1"/>
    <xf numFmtId="169" fontId="4" fillId="6" borderId="0" xfId="1" applyNumberFormat="1" applyFont="1" applyFill="1" applyBorder="1"/>
    <xf numFmtId="2" fontId="0" fillId="0" borderId="0" xfId="0" applyNumberFormat="1" applyAlignment="1"/>
    <xf numFmtId="171" fontId="5" fillId="0" borderId="0" xfId="1" applyNumberFormat="1" applyFont="1" applyFill="1" applyBorder="1" applyAlignment="1">
      <alignment vertical="center"/>
    </xf>
    <xf numFmtId="166" fontId="12" fillId="0" borderId="0" xfId="2" applyNumberFormat="1" applyFont="1" applyFill="1" applyBorder="1" applyAlignment="1">
      <alignment horizontal="center"/>
    </xf>
    <xf numFmtId="166" fontId="4" fillId="0" borderId="0" xfId="2" applyNumberFormat="1" applyFont="1" applyFill="1" applyBorder="1" applyAlignment="1">
      <alignment horizontal="center"/>
    </xf>
    <xf numFmtId="166" fontId="5" fillId="0" borderId="10" xfId="2" applyNumberFormat="1" applyFont="1" applyFill="1" applyBorder="1" applyAlignment="1">
      <alignment horizontal="center"/>
    </xf>
    <xf numFmtId="166" fontId="4" fillId="0" borderId="2" xfId="0" applyNumberFormat="1" applyFont="1" applyFill="1" applyBorder="1" applyAlignment="1">
      <alignment horizontal="center"/>
    </xf>
    <xf numFmtId="166" fontId="4" fillId="0" borderId="2" xfId="2" applyNumberFormat="1" applyFont="1" applyFill="1" applyBorder="1" applyAlignment="1">
      <alignment horizontal="center"/>
    </xf>
    <xf numFmtId="169" fontId="5" fillId="0" borderId="4" xfId="1" applyNumberFormat="1" applyFont="1" applyFill="1" applyBorder="1"/>
    <xf numFmtId="169" fontId="5" fillId="0" borderId="4" xfId="0" applyNumberFormat="1" applyFont="1" applyFill="1" applyBorder="1"/>
    <xf numFmtId="0" fontId="4" fillId="0" borderId="7" xfId="3" applyFont="1" applyBorder="1" applyAlignment="1">
      <alignment vertical="top"/>
    </xf>
    <xf numFmtId="0" fontId="5" fillId="0" borderId="7" xfId="3" applyFont="1" applyBorder="1" applyAlignment="1">
      <alignment vertical="top"/>
    </xf>
    <xf numFmtId="0" fontId="5" fillId="0" borderId="0" xfId="0" applyFont="1"/>
    <xf numFmtId="2" fontId="0" fillId="0" borderId="0" xfId="0" applyNumberFormat="1" applyAlignment="1"/>
    <xf numFmtId="2" fontId="9" fillId="0" borderId="0" xfId="0" applyNumberFormat="1" applyFont="1" applyAlignment="1">
      <alignment horizontal="center"/>
    </xf>
    <xf numFmtId="2" fontId="9" fillId="0" borderId="0" xfId="0" applyNumberFormat="1" applyFont="1" applyAlignment="1">
      <alignment horizontal="center"/>
    </xf>
    <xf numFmtId="169" fontId="5" fillId="0" borderId="5" xfId="0" applyNumberFormat="1" applyFont="1" applyFill="1" applyBorder="1"/>
    <xf numFmtId="167" fontId="4" fillId="0" borderId="2" xfId="1" applyNumberFormat="1" applyFont="1" applyFill="1" applyBorder="1" applyAlignment="1">
      <alignment horizontal="right"/>
    </xf>
    <xf numFmtId="0" fontId="3" fillId="6" borderId="0" xfId="6" applyFont="1" applyFill="1" applyAlignment="1">
      <alignment vertical="center"/>
    </xf>
    <xf numFmtId="0" fontId="3" fillId="6" borderId="0" xfId="6" applyFont="1" applyFill="1"/>
    <xf numFmtId="0" fontId="3" fillId="0" borderId="0" xfId="6" applyFont="1" applyAlignment="1">
      <alignment horizontal="justify" vertical="center"/>
    </xf>
    <xf numFmtId="169" fontId="5" fillId="0" borderId="2" xfId="0" applyNumberFormat="1" applyFont="1" applyBorder="1"/>
    <xf numFmtId="0" fontId="5" fillId="0" borderId="7" xfId="0" applyFont="1" applyFill="1" applyBorder="1"/>
    <xf numFmtId="169" fontId="4" fillId="6" borderId="2" xfId="1" applyNumberFormat="1" applyFont="1" applyFill="1" applyBorder="1"/>
    <xf numFmtId="2" fontId="9" fillId="0" borderId="0" xfId="0" applyNumberFormat="1" applyFont="1" applyAlignment="1">
      <alignment horizontal="center"/>
    </xf>
    <xf numFmtId="2" fontId="9" fillId="0" borderId="0" xfId="0" applyNumberFormat="1" applyFont="1" applyAlignment="1">
      <alignment horizontal="center"/>
    </xf>
    <xf numFmtId="2" fontId="9" fillId="0" borderId="0" xfId="0" applyNumberFormat="1" applyFont="1" applyAlignment="1">
      <alignment horizontal="center"/>
    </xf>
    <xf numFmtId="2" fontId="9" fillId="0" borderId="0" xfId="0" applyNumberFormat="1" applyFont="1" applyAlignment="1">
      <alignment horizontal="center"/>
    </xf>
    <xf numFmtId="0" fontId="4" fillId="6" borderId="7" xfId="0" applyFont="1" applyFill="1" applyBorder="1"/>
    <xf numFmtId="169" fontId="4" fillId="0" borderId="2" xfId="0" applyNumberFormat="1" applyFont="1" applyBorder="1"/>
    <xf numFmtId="0" fontId="24" fillId="0" borderId="2" xfId="0" applyFont="1" applyBorder="1"/>
    <xf numFmtId="0" fontId="24" fillId="0" borderId="2" xfId="0" applyFont="1" applyFill="1" applyBorder="1"/>
    <xf numFmtId="167" fontId="4" fillId="0" borderId="2" xfId="1" applyNumberFormat="1" applyFont="1" applyFill="1" applyBorder="1" applyProtection="1">
      <protection locked="0"/>
    </xf>
    <xf numFmtId="167" fontId="5" fillId="0" borderId="2" xfId="1" applyNumberFormat="1" applyFont="1" applyFill="1" applyBorder="1"/>
    <xf numFmtId="167" fontId="5" fillId="0" borderId="4" xfId="1" applyNumberFormat="1" applyFont="1" applyFill="1" applyBorder="1"/>
    <xf numFmtId="167" fontId="5" fillId="0" borderId="4" xfId="1" applyNumberFormat="1" applyFont="1" applyFill="1" applyBorder="1" applyAlignment="1">
      <alignment vertical="center"/>
    </xf>
    <xf numFmtId="167" fontId="4" fillId="0" borderId="4" xfId="1" applyNumberFormat="1" applyFont="1" applyFill="1" applyBorder="1"/>
    <xf numFmtId="166" fontId="12" fillId="0" borderId="2" xfId="2" applyNumberFormat="1" applyFont="1" applyFill="1" applyBorder="1" applyAlignment="1">
      <alignment horizontal="center"/>
    </xf>
    <xf numFmtId="166" fontId="4" fillId="6" borderId="2" xfId="2" applyNumberFormat="1" applyFont="1" applyFill="1" applyBorder="1"/>
    <xf numFmtId="169" fontId="24" fillId="0" borderId="0" xfId="0" applyNumberFormat="1" applyFont="1" applyFill="1" applyBorder="1"/>
    <xf numFmtId="169" fontId="24" fillId="0" borderId="0" xfId="1" applyNumberFormat="1" applyFont="1" applyFill="1" applyBorder="1"/>
    <xf numFmtId="0" fontId="24" fillId="0" borderId="0" xfId="0" applyFont="1" applyBorder="1"/>
    <xf numFmtId="0" fontId="25" fillId="3" borderId="3" xfId="0" applyFont="1" applyFill="1" applyBorder="1"/>
    <xf numFmtId="167" fontId="25" fillId="3" borderId="3" xfId="1" applyNumberFormat="1" applyFont="1" applyFill="1" applyBorder="1"/>
    <xf numFmtId="167" fontId="24" fillId="0" borderId="2" xfId="1" applyNumberFormat="1" applyFont="1" applyFill="1" applyBorder="1"/>
    <xf numFmtId="166" fontId="4" fillId="0" borderId="2" xfId="2" applyNumberFormat="1" applyFont="1" applyFill="1" applyBorder="1"/>
    <xf numFmtId="169" fontId="4" fillId="0" borderId="0" xfId="1" applyNumberFormat="1" applyFont="1" applyFill="1" applyBorder="1"/>
    <xf numFmtId="166" fontId="4" fillId="0" borderId="0" xfId="2" applyNumberFormat="1" applyFont="1" applyFill="1" applyBorder="1"/>
    <xf numFmtId="167" fontId="24" fillId="0" borderId="15" xfId="1" applyNumberFormat="1" applyFont="1" applyFill="1" applyBorder="1"/>
    <xf numFmtId="169" fontId="4" fillId="0" borderId="15" xfId="1" applyNumberFormat="1" applyFont="1" applyFill="1" applyBorder="1"/>
    <xf numFmtId="166" fontId="12" fillId="0" borderId="15" xfId="2" applyNumberFormat="1" applyFont="1" applyFill="1" applyBorder="1" applyAlignment="1">
      <alignment horizontal="center"/>
    </xf>
    <xf numFmtId="166" fontId="4" fillId="0" borderId="15" xfId="2" applyNumberFormat="1" applyFont="1" applyFill="1" applyBorder="1"/>
    <xf numFmtId="166" fontId="26" fillId="0" borderId="20" xfId="2" applyNumberFormat="1" applyFont="1" applyFill="1" applyBorder="1" applyAlignment="1">
      <alignment horizontal="center"/>
    </xf>
    <xf numFmtId="166" fontId="26" fillId="0" borderId="15" xfId="2" applyNumberFormat="1" applyFont="1" applyFill="1" applyBorder="1" applyAlignment="1">
      <alignment horizontal="center"/>
    </xf>
    <xf numFmtId="166" fontId="5" fillId="0" borderId="20" xfId="0" applyNumberFormat="1" applyFont="1" applyFill="1" applyBorder="1" applyAlignment="1">
      <alignment horizontal="center"/>
    </xf>
    <xf numFmtId="166" fontId="26" fillId="0" borderId="2" xfId="2" applyNumberFormat="1" applyFont="1" applyFill="1" applyBorder="1" applyAlignment="1">
      <alignment horizontal="center"/>
    </xf>
    <xf numFmtId="166" fontId="26" fillId="0" borderId="0" xfId="2" applyNumberFormat="1" applyFont="1" applyFill="1" applyBorder="1" applyAlignment="1">
      <alignment horizontal="center"/>
    </xf>
    <xf numFmtId="166" fontId="5" fillId="0" borderId="2" xfId="0" applyNumberFormat="1" applyFont="1" applyFill="1" applyBorder="1" applyAlignment="1">
      <alignment horizontal="center"/>
    </xf>
    <xf numFmtId="0" fontId="4" fillId="0" borderId="7" xfId="0" applyFont="1" applyFill="1" applyBorder="1"/>
    <xf numFmtId="0" fontId="4" fillId="0" borderId="7" xfId="3" applyFont="1" applyFill="1" applyBorder="1" applyAlignment="1">
      <alignment vertical="top"/>
    </xf>
    <xf numFmtId="0" fontId="5" fillId="0" borderId="8" xfId="0" applyFont="1" applyFill="1" applyBorder="1"/>
    <xf numFmtId="167" fontId="4" fillId="2" borderId="2" xfId="1" applyNumberFormat="1" applyFont="1" applyFill="1" applyBorder="1"/>
    <xf numFmtId="167" fontId="5" fillId="2" borderId="2" xfId="1" applyNumberFormat="1" applyFont="1" applyFill="1" applyBorder="1"/>
    <xf numFmtId="0" fontId="5" fillId="0" borderId="0" xfId="0" applyFont="1" applyFill="1"/>
    <xf numFmtId="169" fontId="5" fillId="0" borderId="2" xfId="1" applyNumberFormat="1" applyFont="1" applyFill="1" applyBorder="1"/>
    <xf numFmtId="0" fontId="5" fillId="0" borderId="4" xfId="0" applyFont="1" applyFill="1" applyBorder="1"/>
    <xf numFmtId="0" fontId="5" fillId="0" borderId="5" xfId="0" applyFont="1" applyFill="1" applyBorder="1"/>
    <xf numFmtId="0" fontId="5" fillId="0" borderId="8" xfId="0" applyFont="1" applyFill="1" applyBorder="1" applyAlignment="1">
      <alignment vertical="center"/>
    </xf>
    <xf numFmtId="166" fontId="4" fillId="0" borderId="0" xfId="2" applyNumberFormat="1" applyFont="1" applyFill="1"/>
    <xf numFmtId="167" fontId="24" fillId="7" borderId="2" xfId="1" applyNumberFormat="1" applyFont="1" applyFill="1" applyBorder="1" applyAlignment="1" applyProtection="1">
      <alignment horizontal="right"/>
      <protection locked="0"/>
    </xf>
    <xf numFmtId="167" fontId="25" fillId="7" borderId="4" xfId="1" applyNumberFormat="1" applyFont="1" applyFill="1" applyBorder="1" applyAlignment="1">
      <alignment horizontal="right"/>
    </xf>
    <xf numFmtId="167" fontId="5" fillId="2" borderId="20" xfId="1" applyNumberFormat="1" applyFont="1" applyFill="1" applyBorder="1"/>
    <xf numFmtId="0" fontId="4" fillId="0" borderId="0" xfId="0" applyFont="1" applyAlignment="1">
      <alignment horizontal="left" wrapText="1"/>
    </xf>
    <xf numFmtId="167" fontId="5" fillId="0" borderId="4" xfId="1" applyNumberFormat="1" applyFont="1" applyFill="1" applyBorder="1" applyAlignment="1">
      <alignment horizontal="right"/>
    </xf>
    <xf numFmtId="2" fontId="9" fillId="0" borderId="0" xfId="0" applyNumberFormat="1" applyFont="1" applyAlignment="1">
      <alignment horizontal="center"/>
    </xf>
    <xf numFmtId="166" fontId="26" fillId="0" borderId="4" xfId="2" applyNumberFormat="1" applyFont="1" applyFill="1" applyBorder="1" applyAlignment="1">
      <alignment horizontal="center"/>
    </xf>
    <xf numFmtId="166" fontId="26" fillId="0" borderId="10" xfId="2" applyNumberFormat="1" applyFont="1" applyFill="1" applyBorder="1" applyAlignment="1">
      <alignment horizontal="center"/>
    </xf>
    <xf numFmtId="166" fontId="5" fillId="0" borderId="4" xfId="0" applyNumberFormat="1" applyFont="1" applyFill="1" applyBorder="1" applyAlignment="1">
      <alignment horizontal="center"/>
    </xf>
    <xf numFmtId="169" fontId="5" fillId="0" borderId="5" xfId="1" applyNumberFormat="1" applyFont="1" applyFill="1" applyBorder="1"/>
    <xf numFmtId="166" fontId="26" fillId="0" borderId="5" xfId="2" applyNumberFormat="1" applyFont="1" applyFill="1" applyBorder="1" applyAlignment="1">
      <alignment horizontal="center"/>
    </xf>
    <xf numFmtId="166" fontId="4" fillId="6" borderId="2" xfId="2" applyNumberFormat="1" applyFont="1" applyFill="1" applyBorder="1" applyAlignment="1">
      <alignment horizontal="center"/>
    </xf>
    <xf numFmtId="166" fontId="5" fillId="6" borderId="2" xfId="2" applyNumberFormat="1" applyFont="1" applyFill="1" applyBorder="1" applyAlignment="1">
      <alignment horizontal="center"/>
    </xf>
    <xf numFmtId="166" fontId="4" fillId="0" borderId="13" xfId="0" applyNumberFormat="1" applyFont="1" applyFill="1" applyBorder="1" applyAlignment="1">
      <alignment horizontal="center"/>
    </xf>
    <xf numFmtId="166" fontId="27" fillId="0" borderId="0" xfId="2" applyNumberFormat="1" applyFont="1" applyFill="1" applyBorder="1" applyAlignment="1">
      <alignment horizontal="center"/>
    </xf>
    <xf numFmtId="166" fontId="28" fillId="0" borderId="10" xfId="2" applyNumberFormat="1" applyFont="1" applyFill="1" applyBorder="1" applyAlignment="1">
      <alignment horizontal="center"/>
    </xf>
    <xf numFmtId="169" fontId="27" fillId="0" borderId="2" xfId="1" applyNumberFormat="1" applyFont="1" applyBorder="1"/>
    <xf numFmtId="166" fontId="28" fillId="0" borderId="0" xfId="2" applyNumberFormat="1" applyFont="1" applyFill="1" applyBorder="1" applyAlignment="1">
      <alignment horizontal="center"/>
    </xf>
    <xf numFmtId="169" fontId="28" fillId="0" borderId="2" xfId="0" applyNumberFormat="1" applyFont="1" applyBorder="1"/>
    <xf numFmtId="166" fontId="28" fillId="0" borderId="11" xfId="2" applyNumberFormat="1" applyFont="1" applyFill="1" applyBorder="1" applyAlignment="1">
      <alignment horizontal="center"/>
    </xf>
    <xf numFmtId="166" fontId="27" fillId="0" borderId="15" xfId="2" applyNumberFormat="1" applyFont="1" applyFill="1" applyBorder="1" applyAlignment="1">
      <alignment horizontal="center"/>
    </xf>
    <xf numFmtId="167" fontId="28" fillId="3" borderId="3" xfId="1" applyNumberFormat="1" applyFont="1" applyFill="1" applyBorder="1"/>
    <xf numFmtId="166" fontId="27" fillId="0" borderId="2" xfId="0" applyNumberFormat="1" applyFont="1" applyFill="1" applyBorder="1" applyAlignment="1">
      <alignment horizontal="center"/>
    </xf>
    <xf numFmtId="166" fontId="28" fillId="0" borderId="4" xfId="0" applyNumberFormat="1" applyFont="1" applyFill="1" applyBorder="1" applyAlignment="1">
      <alignment horizontal="center"/>
    </xf>
    <xf numFmtId="166" fontId="28" fillId="0" borderId="2" xfId="0" applyNumberFormat="1" applyFont="1" applyFill="1" applyBorder="1" applyAlignment="1">
      <alignment horizontal="center"/>
    </xf>
    <xf numFmtId="166" fontId="28" fillId="0" borderId="5" xfId="0" applyNumberFormat="1" applyFont="1" applyFill="1" applyBorder="1" applyAlignment="1">
      <alignment horizontal="center"/>
    </xf>
    <xf numFmtId="166" fontId="27" fillId="0" borderId="0" xfId="0" applyNumberFormat="1" applyFont="1" applyFill="1" applyBorder="1" applyAlignment="1">
      <alignment horizontal="center"/>
    </xf>
    <xf numFmtId="166" fontId="27" fillId="0" borderId="15" xfId="0" applyNumberFormat="1" applyFont="1" applyFill="1" applyBorder="1" applyAlignment="1">
      <alignment horizontal="center"/>
    </xf>
    <xf numFmtId="166" fontId="27" fillId="0" borderId="2" xfId="2" applyNumberFormat="1" applyFont="1" applyFill="1" applyBorder="1" applyAlignment="1">
      <alignment horizontal="center"/>
    </xf>
    <xf numFmtId="166" fontId="27" fillId="6" borderId="2" xfId="2" applyNumberFormat="1" applyFont="1" applyFill="1" applyBorder="1" applyAlignment="1">
      <alignment horizontal="center"/>
    </xf>
    <xf numFmtId="166" fontId="28" fillId="0" borderId="20" xfId="2" applyNumberFormat="1" applyFont="1" applyFill="1" applyBorder="1" applyAlignment="1">
      <alignment horizontal="center"/>
    </xf>
    <xf numFmtId="167" fontId="5" fillId="0" borderId="2" xfId="1" applyNumberFormat="1" applyFont="1" applyFill="1" applyBorder="1" applyProtection="1">
      <protection locked="0"/>
    </xf>
    <xf numFmtId="166" fontId="5" fillId="0" borderId="0" xfId="2" applyNumberFormat="1" applyFont="1" applyFill="1" applyBorder="1" applyAlignment="1">
      <alignment horizontal="center"/>
    </xf>
    <xf numFmtId="166" fontId="4" fillId="0" borderId="4" xfId="0" applyNumberFormat="1" applyFont="1" applyFill="1" applyBorder="1" applyAlignment="1">
      <alignment horizontal="center"/>
    </xf>
    <xf numFmtId="0" fontId="29" fillId="6" borderId="0" xfId="4" applyFont="1" applyFill="1" applyAlignment="1">
      <alignment vertical="center"/>
    </xf>
    <xf numFmtId="0" fontId="3" fillId="8" borderId="0" xfId="4" applyFont="1" applyFill="1" applyAlignment="1">
      <alignment vertical="center"/>
    </xf>
    <xf numFmtId="171" fontId="30" fillId="8" borderId="0" xfId="5" applyNumberFormat="1" applyFont="1" applyFill="1" applyAlignment="1">
      <alignment vertical="center"/>
    </xf>
    <xf numFmtId="0" fontId="3" fillId="8" borderId="0" xfId="4" applyFont="1" applyFill="1"/>
    <xf numFmtId="0" fontId="20" fillId="9" borderId="21" xfId="5" applyFont="1" applyFill="1" applyBorder="1" applyAlignment="1">
      <alignment horizontal="left" vertical="center" wrapText="1"/>
    </xf>
    <xf numFmtId="172" fontId="20" fillId="9" borderId="21" xfId="5" applyNumberFormat="1" applyFont="1" applyFill="1" applyBorder="1" applyAlignment="1">
      <alignment horizontal="right" vertical="center" wrapText="1"/>
    </xf>
    <xf numFmtId="0" fontId="20" fillId="8" borderId="0" xfId="5" applyFont="1" applyFill="1" applyAlignment="1">
      <alignment horizontal="right" wrapText="1"/>
    </xf>
    <xf numFmtId="171" fontId="30" fillId="8" borderId="0" xfId="5" applyNumberFormat="1" applyFont="1" applyFill="1"/>
    <xf numFmtId="171" fontId="20" fillId="8" borderId="0" xfId="5" applyNumberFormat="1" applyFont="1" applyFill="1"/>
    <xf numFmtId="168" fontId="20" fillId="8" borderId="0" xfId="5" applyNumberFormat="1" applyFont="1" applyFill="1"/>
    <xf numFmtId="173" fontId="4" fillId="0" borderId="0" xfId="5" applyNumberFormat="1" applyFont="1" applyFill="1" applyBorder="1" applyAlignment="1">
      <alignment wrapText="1"/>
    </xf>
    <xf numFmtId="171" fontId="3" fillId="8" borderId="0" xfId="5" applyNumberFormat="1" applyFont="1" applyFill="1"/>
    <xf numFmtId="173" fontId="3" fillId="0" borderId="0" xfId="5" applyNumberFormat="1" applyFont="1" applyFill="1" applyBorder="1" applyAlignment="1">
      <alignment wrapText="1"/>
    </xf>
    <xf numFmtId="171" fontId="3" fillId="8" borderId="0" xfId="5" applyNumberFormat="1" applyFont="1" applyFill="1" applyAlignment="1">
      <alignment horizontal="left" indent="1"/>
    </xf>
    <xf numFmtId="171" fontId="3" fillId="0" borderId="0" xfId="5" applyNumberFormat="1" applyFont="1" applyFill="1" applyBorder="1" applyAlignment="1">
      <alignment wrapText="1"/>
    </xf>
    <xf numFmtId="171" fontId="5" fillId="9" borderId="22" xfId="5" applyNumberFormat="1" applyFont="1" applyFill="1" applyBorder="1" applyAlignment="1">
      <alignment vertical="center"/>
    </xf>
    <xf numFmtId="171" fontId="5" fillId="9" borderId="22" xfId="5" applyNumberFormat="1" applyFont="1" applyFill="1" applyBorder="1" applyAlignment="1">
      <alignment vertical="center" wrapText="1"/>
    </xf>
    <xf numFmtId="171" fontId="5" fillId="8" borderId="0" xfId="5" applyNumberFormat="1" applyFont="1" applyFill="1" applyAlignment="1">
      <alignment vertical="center"/>
    </xf>
    <xf numFmtId="171" fontId="5" fillId="9" borderId="22" xfId="8" applyNumberFormat="1" applyFont="1" applyFill="1" applyBorder="1" applyAlignment="1">
      <alignment vertical="center" wrapText="1"/>
    </xf>
    <xf numFmtId="171" fontId="4" fillId="8" borderId="0" xfId="5" applyNumberFormat="1" applyFont="1" applyFill="1" applyAlignment="1">
      <alignment vertical="center"/>
    </xf>
    <xf numFmtId="171" fontId="3" fillId="8" borderId="0" xfId="4" applyNumberFormat="1" applyFont="1" applyFill="1"/>
    <xf numFmtId="0" fontId="30" fillId="8" borderId="0" xfId="5" applyFont="1" applyFill="1"/>
    <xf numFmtId="167" fontId="3" fillId="8" borderId="0" xfId="8" applyNumberFormat="1" applyFont="1" applyFill="1"/>
    <xf numFmtId="167" fontId="5" fillId="9" borderId="22" xfId="8" applyNumberFormat="1" applyFont="1" applyFill="1" applyBorder="1" applyAlignment="1">
      <alignment vertical="center"/>
    </xf>
    <xf numFmtId="164" fontId="3" fillId="8" borderId="0" xfId="4" applyNumberFormat="1" applyFont="1" applyFill="1"/>
    <xf numFmtId="167" fontId="3" fillId="8" borderId="0" xfId="4" applyNumberFormat="1" applyFont="1" applyFill="1"/>
    <xf numFmtId="171" fontId="5" fillId="9" borderId="23" xfId="5" applyNumberFormat="1" applyFont="1" applyFill="1" applyBorder="1" applyAlignment="1">
      <alignment vertical="center"/>
    </xf>
    <xf numFmtId="167" fontId="5" fillId="9" borderId="23" xfId="8" applyNumberFormat="1" applyFont="1" applyFill="1" applyBorder="1" applyAlignment="1">
      <alignment vertical="center"/>
    </xf>
    <xf numFmtId="171" fontId="3" fillId="9" borderId="24" xfId="5" applyNumberFormat="1" applyFont="1" applyFill="1" applyBorder="1" applyAlignment="1">
      <alignment horizontal="left" vertical="center"/>
    </xf>
    <xf numFmtId="171" fontId="3" fillId="8" borderId="0" xfId="5" applyNumberFormat="1" applyFont="1" applyFill="1" applyBorder="1"/>
    <xf numFmtId="0" fontId="3" fillId="6" borderId="0" xfId="3" applyFont="1" applyFill="1"/>
    <xf numFmtId="0" fontId="13" fillId="6" borderId="0" xfId="3" applyFont="1" applyFill="1"/>
    <xf numFmtId="0" fontId="3" fillId="10" borderId="0" xfId="3" applyFont="1" applyFill="1"/>
    <xf numFmtId="0" fontId="14" fillId="6" borderId="0" xfId="3" applyFont="1" applyFill="1"/>
    <xf numFmtId="0" fontId="14" fillId="6" borderId="0" xfId="3" applyFont="1" applyFill="1" applyAlignment="1">
      <alignment horizontal="center" vertical="center"/>
    </xf>
    <xf numFmtId="0" fontId="15" fillId="6" borderId="0" xfId="3" applyNumberFormat="1" applyFont="1" applyFill="1" applyBorder="1" applyAlignment="1">
      <alignment horizontal="center" vertical="center" wrapText="1"/>
    </xf>
    <xf numFmtId="0" fontId="16" fillId="6" borderId="0" xfId="3" applyFont="1" applyFill="1" applyBorder="1" applyAlignment="1">
      <alignment horizontal="center" vertical="center" wrapText="1"/>
    </xf>
    <xf numFmtId="0" fontId="15" fillId="6" borderId="0" xfId="3" applyFont="1" applyFill="1" applyAlignment="1"/>
    <xf numFmtId="0" fontId="3" fillId="6" borderId="0" xfId="3" applyFont="1" applyFill="1" applyAlignment="1"/>
    <xf numFmtId="0" fontId="14" fillId="6" borderId="0" xfId="3" applyNumberFormat="1" applyFont="1" applyFill="1" applyBorder="1" applyAlignment="1">
      <alignment horizontal="center" vertical="center"/>
    </xf>
    <xf numFmtId="0" fontId="3" fillId="6" borderId="0" xfId="3" applyFont="1" applyFill="1" applyBorder="1" applyAlignment="1">
      <alignment horizontal="center" vertical="center"/>
    </xf>
    <xf numFmtId="0" fontId="14" fillId="6" borderId="0" xfId="3" applyNumberFormat="1" applyFont="1" applyFill="1" applyAlignment="1">
      <alignment horizontal="center" vertical="center"/>
    </xf>
    <xf numFmtId="0" fontId="34" fillId="6" borderId="0" xfId="3" applyFont="1" applyFill="1"/>
    <xf numFmtId="0" fontId="30" fillId="6" borderId="0" xfId="3" applyNumberFormat="1" applyFont="1" applyFill="1" applyBorder="1" applyAlignment="1">
      <alignment horizontal="center" vertical="center"/>
    </xf>
    <xf numFmtId="0" fontId="30" fillId="6" borderId="0" xfId="3" applyFont="1" applyFill="1" applyAlignment="1">
      <alignment horizontal="center" vertical="center"/>
    </xf>
    <xf numFmtId="0" fontId="30" fillId="6" borderId="0" xfId="3" applyNumberFormat="1" applyFont="1" applyFill="1" applyAlignment="1">
      <alignment horizontal="center" vertical="center"/>
    </xf>
    <xf numFmtId="0" fontId="30" fillId="6" borderId="0" xfId="3" applyFont="1" applyFill="1"/>
    <xf numFmtId="9" fontId="30" fillId="6" borderId="0" xfId="3" applyNumberFormat="1" applyFont="1" applyFill="1" applyAlignment="1"/>
    <xf numFmtId="0" fontId="30" fillId="6" borderId="0" xfId="3" applyNumberFormat="1" applyFont="1" applyFill="1" applyAlignment="1"/>
    <xf numFmtId="0" fontId="30" fillId="6" borderId="0" xfId="3" applyFont="1" applyFill="1" applyAlignment="1"/>
    <xf numFmtId="0" fontId="29" fillId="6" borderId="0" xfId="3" applyFont="1" applyFill="1"/>
    <xf numFmtId="167" fontId="5" fillId="0" borderId="8" xfId="1" applyNumberFormat="1" applyFont="1" applyFill="1" applyBorder="1"/>
    <xf numFmtId="166" fontId="1" fillId="0" borderId="2" xfId="2" applyNumberFormat="1" applyFont="1" applyFill="1" applyBorder="1" applyAlignment="1">
      <alignment horizontal="center"/>
    </xf>
    <xf numFmtId="0" fontId="5" fillId="0" borderId="0" xfId="0" applyNumberFormat="1" applyFont="1" applyBorder="1" applyAlignment="1"/>
    <xf numFmtId="0" fontId="5" fillId="0" borderId="25" xfId="0" applyFont="1" applyBorder="1"/>
    <xf numFmtId="167" fontId="24" fillId="7" borderId="4" xfId="1" applyNumberFormat="1" applyFont="1" applyFill="1" applyBorder="1" applyAlignment="1" applyProtection="1">
      <alignment horizontal="right"/>
      <protection locked="0"/>
    </xf>
    <xf numFmtId="167" fontId="5" fillId="0" borderId="20" xfId="1" applyNumberFormat="1" applyFont="1" applyFill="1" applyBorder="1"/>
    <xf numFmtId="167" fontId="25" fillId="7" borderId="20" xfId="1" applyNumberFormat="1" applyFont="1" applyFill="1" applyBorder="1" applyAlignment="1" applyProtection="1">
      <alignment horizontal="right"/>
      <protection locked="0"/>
    </xf>
    <xf numFmtId="166" fontId="28" fillId="6" borderId="20" xfId="2" applyNumberFormat="1" applyFont="1" applyFill="1" applyBorder="1" applyAlignment="1">
      <alignment horizontal="center"/>
    </xf>
    <xf numFmtId="166" fontId="4" fillId="0" borderId="0" xfId="0" applyNumberFormat="1" applyFont="1"/>
    <xf numFmtId="166" fontId="5" fillId="6" borderId="2" xfId="2" applyNumberFormat="1" applyFont="1" applyFill="1" applyBorder="1"/>
    <xf numFmtId="167" fontId="25" fillId="7" borderId="2" xfId="1" applyNumberFormat="1" applyFont="1" applyFill="1" applyBorder="1" applyAlignment="1" applyProtection="1">
      <alignment horizontal="right"/>
      <protection locked="0"/>
    </xf>
    <xf numFmtId="9" fontId="5" fillId="0" borderId="0" xfId="0" applyNumberFormat="1" applyFont="1"/>
    <xf numFmtId="0" fontId="4" fillId="6" borderId="25" xfId="0" applyFont="1" applyFill="1" applyBorder="1"/>
    <xf numFmtId="169" fontId="4" fillId="6" borderId="20" xfId="1" applyNumberFormat="1" applyFont="1" applyFill="1" applyBorder="1"/>
    <xf numFmtId="166" fontId="4" fillId="9" borderId="24" xfId="12" applyNumberFormat="1" applyFont="1" applyFill="1" applyBorder="1" applyAlignment="1">
      <alignment vertical="center"/>
    </xf>
    <xf numFmtId="172" fontId="3" fillId="8" borderId="0" xfId="12" applyNumberFormat="1" applyFont="1" applyFill="1"/>
    <xf numFmtId="9" fontId="3" fillId="8" borderId="0" xfId="12" applyFont="1" applyFill="1"/>
    <xf numFmtId="171" fontId="5" fillId="9" borderId="22" xfId="12" applyNumberFormat="1" applyFont="1" applyFill="1" applyBorder="1" applyAlignment="1">
      <alignment vertical="center"/>
    </xf>
    <xf numFmtId="0" fontId="37" fillId="0" borderId="0" xfId="0" applyFont="1" applyAlignment="1">
      <alignment horizontal="left" indent="1"/>
    </xf>
    <xf numFmtId="0" fontId="37" fillId="0" borderId="0" xfId="0" applyFont="1" applyAlignment="1">
      <alignment horizontal="left" wrapText="1" indent="1"/>
    </xf>
    <xf numFmtId="166" fontId="37" fillId="0" borderId="2" xfId="2" applyNumberFormat="1" applyFont="1" applyFill="1" applyBorder="1" applyAlignment="1">
      <alignment horizontal="left" indent="1"/>
    </xf>
    <xf numFmtId="166" fontId="37" fillId="0" borderId="2" xfId="0" applyNumberFormat="1" applyFont="1" applyFill="1" applyBorder="1" applyAlignment="1">
      <alignment horizontal="left" indent="1"/>
    </xf>
    <xf numFmtId="0" fontId="5" fillId="0" borderId="26" xfId="0" applyFont="1" applyFill="1" applyBorder="1"/>
    <xf numFmtId="0" fontId="5" fillId="0" borderId="27" xfId="0" applyFont="1" applyFill="1" applyBorder="1"/>
    <xf numFmtId="0" fontId="5" fillId="0" borderId="28" xfId="0" applyFont="1" applyFill="1" applyBorder="1"/>
    <xf numFmtId="167" fontId="5" fillId="0" borderId="29" xfId="1" applyNumberFormat="1" applyFont="1" applyFill="1" applyBorder="1" applyAlignment="1">
      <alignment horizontal="right"/>
    </xf>
    <xf numFmtId="167" fontId="25" fillId="7" borderId="29" xfId="1" applyNumberFormat="1" applyFont="1" applyFill="1" applyBorder="1" applyAlignment="1">
      <alignment horizontal="right"/>
    </xf>
    <xf numFmtId="167" fontId="5" fillId="0" borderId="29" xfId="1" applyNumberFormat="1" applyFont="1" applyFill="1" applyBorder="1"/>
    <xf numFmtId="166" fontId="26" fillId="0" borderId="29" xfId="2" applyNumberFormat="1" applyFont="1" applyFill="1" applyBorder="1" applyAlignment="1">
      <alignment horizontal="center"/>
    </xf>
    <xf numFmtId="166" fontId="26" fillId="0" borderId="30" xfId="2" applyNumberFormat="1" applyFont="1" applyFill="1" applyBorder="1" applyAlignment="1">
      <alignment horizontal="center"/>
    </xf>
    <xf numFmtId="166" fontId="5" fillId="6" borderId="29" xfId="2" applyNumberFormat="1" applyFont="1" applyFill="1" applyBorder="1" applyAlignment="1">
      <alignment horizontal="center"/>
    </xf>
    <xf numFmtId="166" fontId="5" fillId="0" borderId="29" xfId="0" applyNumberFormat="1" applyFont="1" applyFill="1" applyBorder="1" applyAlignment="1">
      <alignment horizontal="center"/>
    </xf>
    <xf numFmtId="167" fontId="4" fillId="0" borderId="0" xfId="1" applyNumberFormat="1" applyFont="1" applyFill="1" applyBorder="1"/>
    <xf numFmtId="166" fontId="1" fillId="0" borderId="0" xfId="2" applyNumberFormat="1" applyFont="1" applyFill="1" applyBorder="1" applyAlignment="1">
      <alignment horizontal="center"/>
    </xf>
    <xf numFmtId="166" fontId="4" fillId="6" borderId="0" xfId="2" applyNumberFormat="1" applyFont="1" applyFill="1" applyBorder="1" applyAlignment="1">
      <alignment horizontal="center"/>
    </xf>
    <xf numFmtId="166" fontId="5" fillId="0" borderId="0" xfId="0" applyNumberFormat="1" applyFont="1" applyFill="1" applyBorder="1" applyAlignment="1">
      <alignment horizontal="center"/>
    </xf>
    <xf numFmtId="9" fontId="4" fillId="0" borderId="0" xfId="0" applyNumberFormat="1" applyFont="1" applyBorder="1" applyAlignment="1">
      <alignment horizontal="center"/>
    </xf>
    <xf numFmtId="9" fontId="5" fillId="0" borderId="7" xfId="0" applyNumberFormat="1" applyFont="1" applyFill="1" applyBorder="1"/>
    <xf numFmtId="167" fontId="24" fillId="7" borderId="2" xfId="1" applyNumberFormat="1" applyFont="1" applyFill="1" applyBorder="1" applyAlignment="1">
      <alignment horizontal="right"/>
    </xf>
    <xf numFmtId="166" fontId="37" fillId="0" borderId="7" xfId="2" applyNumberFormat="1" applyFont="1" applyFill="1" applyBorder="1" applyAlignment="1">
      <alignment horizontal="left" vertical="center" indent="1"/>
    </xf>
    <xf numFmtId="166" fontId="37" fillId="0" borderId="2" xfId="2" applyNumberFormat="1" applyFont="1" applyFill="1" applyBorder="1" applyAlignment="1">
      <alignment horizontal="left" vertical="center" indent="1"/>
    </xf>
    <xf numFmtId="166" fontId="40" fillId="0" borderId="2" xfId="2" applyNumberFormat="1" applyFont="1" applyFill="1" applyBorder="1" applyAlignment="1">
      <alignment horizontal="left" indent="1"/>
    </xf>
    <xf numFmtId="166" fontId="37" fillId="0" borderId="0" xfId="2" applyNumberFormat="1" applyFont="1" applyFill="1" applyBorder="1" applyAlignment="1">
      <alignment horizontal="left" indent="1"/>
    </xf>
    <xf numFmtId="166" fontId="37" fillId="6" borderId="2" xfId="2" applyNumberFormat="1" applyFont="1" applyFill="1" applyBorder="1" applyAlignment="1">
      <alignment horizontal="left" indent="1"/>
    </xf>
    <xf numFmtId="167" fontId="4" fillId="11" borderId="2" xfId="1" applyNumberFormat="1" applyFont="1" applyFill="1" applyBorder="1"/>
    <xf numFmtId="166" fontId="37" fillId="0" borderId="13" xfId="2" applyNumberFormat="1" applyFont="1" applyFill="1" applyBorder="1" applyAlignment="1">
      <alignment horizontal="left" indent="1"/>
    </xf>
    <xf numFmtId="167" fontId="38" fillId="7" borderId="13" xfId="1" applyNumberFormat="1" applyFont="1" applyFill="1" applyBorder="1" applyAlignment="1" applyProtection="1">
      <alignment horizontal="left" indent="1"/>
      <protection locked="0"/>
    </xf>
    <xf numFmtId="166" fontId="37" fillId="2" borderId="13" xfId="2" applyNumberFormat="1" applyFont="1" applyFill="1" applyBorder="1" applyAlignment="1">
      <alignment horizontal="left" indent="1"/>
    </xf>
    <xf numFmtId="166" fontId="39" fillId="0" borderId="13" xfId="2" applyNumberFormat="1" applyFont="1" applyFill="1" applyBorder="1" applyAlignment="1">
      <alignment horizontal="left" indent="1"/>
    </xf>
    <xf numFmtId="166" fontId="40" fillId="0" borderId="14" xfId="2" applyNumberFormat="1" applyFont="1" applyFill="1" applyBorder="1" applyAlignment="1">
      <alignment horizontal="left" indent="1"/>
    </xf>
    <xf numFmtId="166" fontId="39" fillId="6" borderId="13" xfId="2" applyNumberFormat="1" applyFont="1" applyFill="1" applyBorder="1" applyAlignment="1">
      <alignment horizontal="left" indent="1"/>
    </xf>
    <xf numFmtId="166" fontId="37" fillId="0" borderId="13" xfId="0" applyNumberFormat="1" applyFont="1" applyFill="1" applyBorder="1" applyAlignment="1">
      <alignment horizontal="left" indent="1"/>
    </xf>
    <xf numFmtId="167" fontId="4" fillId="2" borderId="7" xfId="1" applyNumberFormat="1" applyFont="1" applyFill="1" applyBorder="1"/>
    <xf numFmtId="166" fontId="5" fillId="6" borderId="4" xfId="2" applyNumberFormat="1" applyFont="1" applyFill="1" applyBorder="1" applyAlignment="1">
      <alignment horizontal="center"/>
    </xf>
    <xf numFmtId="0" fontId="4" fillId="0" borderId="31" xfId="0" applyFont="1" applyBorder="1"/>
    <xf numFmtId="0" fontId="4" fillId="0" borderId="31" xfId="0" applyFont="1" applyFill="1" applyBorder="1"/>
    <xf numFmtId="9" fontId="4" fillId="0" borderId="31" xfId="0" applyNumberFormat="1" applyFont="1" applyFill="1" applyBorder="1" applyAlignment="1">
      <alignment horizontal="center"/>
    </xf>
    <xf numFmtId="167" fontId="25" fillId="7" borderId="4" xfId="1" applyNumberFormat="1" applyFont="1" applyFill="1" applyBorder="1" applyAlignment="1" applyProtection="1">
      <alignment horizontal="right"/>
      <protection locked="0"/>
    </xf>
    <xf numFmtId="166" fontId="5" fillId="6" borderId="4" xfId="2" applyNumberFormat="1" applyFont="1" applyFill="1" applyBorder="1"/>
    <xf numFmtId="167" fontId="24" fillId="7" borderId="5" xfId="1" applyNumberFormat="1" applyFont="1" applyFill="1" applyBorder="1" applyAlignment="1" applyProtection="1">
      <alignment horizontal="right"/>
      <protection locked="0"/>
    </xf>
    <xf numFmtId="166" fontId="12" fillId="0" borderId="5" xfId="2" applyNumberFormat="1" applyFont="1" applyFill="1" applyBorder="1" applyAlignment="1">
      <alignment horizontal="center"/>
    </xf>
    <xf numFmtId="166" fontId="4" fillId="6" borderId="5" xfId="2" applyNumberFormat="1" applyFont="1" applyFill="1" applyBorder="1"/>
    <xf numFmtId="0" fontId="5" fillId="0" borderId="7" xfId="13" applyFont="1" applyBorder="1"/>
    <xf numFmtId="0" fontId="4" fillId="0" borderId="7" xfId="13" applyFont="1" applyBorder="1"/>
    <xf numFmtId="0" fontId="5" fillId="0" borderId="8" xfId="13" applyFont="1" applyBorder="1" applyAlignment="1">
      <alignment vertical="center"/>
    </xf>
    <xf numFmtId="0" fontId="37" fillId="0" borderId="7" xfId="13" applyFont="1" applyBorder="1" applyAlignment="1">
      <alignment horizontal="left" vertical="center"/>
    </xf>
    <xf numFmtId="0" fontId="4" fillId="0" borderId="8" xfId="13" applyFont="1" applyBorder="1"/>
    <xf numFmtId="0" fontId="5" fillId="0" borderId="8" xfId="13" applyFont="1" applyBorder="1"/>
    <xf numFmtId="0" fontId="6" fillId="3" borderId="6" xfId="13" applyFont="1" applyFill="1" applyBorder="1"/>
    <xf numFmtId="0" fontId="4" fillId="0" borderId="7" xfId="0" applyFont="1" applyBorder="1" applyAlignment="1"/>
    <xf numFmtId="0" fontId="4" fillId="0" borderId="8" xfId="0" applyFont="1" applyBorder="1" applyAlignment="1"/>
    <xf numFmtId="167" fontId="37" fillId="6" borderId="13" xfId="1" applyNumberFormat="1" applyFont="1" applyFill="1" applyBorder="1" applyAlignment="1">
      <alignment horizontal="left" vertical="center"/>
    </xf>
    <xf numFmtId="0" fontId="5" fillId="0" borderId="7" xfId="0" applyFont="1" applyBorder="1" applyAlignment="1"/>
    <xf numFmtId="0" fontId="5" fillId="0" borderId="32" xfId="0" applyFont="1" applyBorder="1" applyAlignment="1"/>
    <xf numFmtId="0" fontId="5" fillId="0" borderId="0" xfId="13" applyFont="1" applyFill="1" applyBorder="1"/>
    <xf numFmtId="0" fontId="5" fillId="0" borderId="25" xfId="13" applyFont="1" applyBorder="1" applyAlignment="1">
      <alignment vertical="center"/>
    </xf>
    <xf numFmtId="0" fontId="4" fillId="0" borderId="9" xfId="13" applyFont="1" applyBorder="1"/>
    <xf numFmtId="167" fontId="4" fillId="12" borderId="2" xfId="1" applyNumberFormat="1" applyFont="1" applyFill="1" applyBorder="1" applyAlignment="1" applyProtection="1">
      <alignment horizontal="right"/>
      <protection locked="0"/>
    </xf>
    <xf numFmtId="167" fontId="24" fillId="12" borderId="2" xfId="1" applyNumberFormat="1" applyFont="1" applyFill="1" applyBorder="1" applyAlignment="1" applyProtection="1">
      <alignment horizontal="right"/>
      <protection locked="0"/>
    </xf>
    <xf numFmtId="167" fontId="5" fillId="6" borderId="4" xfId="1" applyNumberFormat="1" applyFont="1" applyFill="1" applyBorder="1"/>
    <xf numFmtId="167" fontId="5" fillId="0" borderId="4" xfId="1" applyNumberFormat="1" applyFont="1" applyBorder="1"/>
    <xf numFmtId="0" fontId="25" fillId="3" borderId="3" xfId="0" applyFont="1" applyFill="1" applyBorder="1" applyAlignment="1"/>
    <xf numFmtId="166" fontId="37" fillId="6" borderId="13" xfId="2" applyNumberFormat="1" applyFont="1" applyFill="1" applyBorder="1" applyAlignment="1">
      <alignment horizontal="left" vertical="center"/>
    </xf>
    <xf numFmtId="167" fontId="38" fillId="12" borderId="2" xfId="1" applyNumberFormat="1" applyFont="1" applyFill="1" applyBorder="1" applyAlignment="1" applyProtection="1">
      <alignment horizontal="left"/>
      <protection locked="0"/>
    </xf>
    <xf numFmtId="167" fontId="5" fillId="6" borderId="5" xfId="1" applyNumberFormat="1" applyFont="1" applyFill="1" applyBorder="1" applyAlignment="1">
      <alignment vertical="center"/>
    </xf>
    <xf numFmtId="167" fontId="25" fillId="0" borderId="20" xfId="1" applyNumberFormat="1" applyFont="1" applyFill="1" applyBorder="1" applyAlignment="1" applyProtection="1">
      <alignment horizontal="right"/>
      <protection locked="0"/>
    </xf>
    <xf numFmtId="167" fontId="4" fillId="0" borderId="9" xfId="1" applyNumberFormat="1" applyFont="1" applyFill="1" applyBorder="1"/>
    <xf numFmtId="167" fontId="25" fillId="0" borderId="0" xfId="1" applyNumberFormat="1" applyFont="1" applyFill="1" applyBorder="1"/>
    <xf numFmtId="167" fontId="5" fillId="6" borderId="20" xfId="1" applyNumberFormat="1" applyFont="1" applyFill="1" applyBorder="1" applyAlignment="1">
      <alignment vertical="center"/>
    </xf>
    <xf numFmtId="168" fontId="25" fillId="12" borderId="15" xfId="1" applyNumberFormat="1" applyFont="1" applyFill="1" applyBorder="1" applyAlignment="1" applyProtection="1">
      <alignment horizontal="right" vertical="center"/>
      <protection locked="0"/>
    </xf>
    <xf numFmtId="167" fontId="4" fillId="2" borderId="2" xfId="1" applyNumberFormat="1" applyFont="1" applyFill="1" applyBorder="1" applyProtection="1">
      <protection locked="0"/>
    </xf>
    <xf numFmtId="167" fontId="5" fillId="0" borderId="2" xfId="1" applyNumberFormat="1" applyFont="1" applyBorder="1"/>
    <xf numFmtId="166" fontId="37" fillId="0" borderId="2" xfId="2" applyNumberFormat="1" applyFont="1" applyBorder="1" applyAlignment="1">
      <alignment horizontal="left" vertical="center"/>
    </xf>
    <xf numFmtId="167" fontId="4" fillId="11" borderId="4" xfId="1" applyNumberFormat="1" applyFont="1" applyFill="1" applyBorder="1" applyProtection="1">
      <protection locked="0"/>
    </xf>
    <xf numFmtId="167" fontId="4" fillId="11" borderId="2" xfId="1" applyNumberFormat="1" applyFont="1" applyFill="1" applyBorder="1" applyProtection="1">
      <protection locked="0"/>
    </xf>
    <xf numFmtId="0" fontId="4" fillId="3" borderId="3" xfId="0" applyFont="1" applyFill="1" applyBorder="1" applyAlignment="1"/>
    <xf numFmtId="0" fontId="5" fillId="0" borderId="0" xfId="0" applyFont="1" applyFill="1" applyBorder="1" applyAlignment="1"/>
    <xf numFmtId="168" fontId="5" fillId="11" borderId="15" xfId="1" applyNumberFormat="1" applyFont="1" applyFill="1" applyBorder="1" applyAlignment="1" applyProtection="1">
      <alignment vertical="center"/>
      <protection locked="0"/>
    </xf>
    <xf numFmtId="166" fontId="4" fillId="0" borderId="33" xfId="2" applyNumberFormat="1" applyFont="1" applyFill="1" applyBorder="1" applyAlignment="1">
      <alignment horizontal="center"/>
    </xf>
    <xf numFmtId="166" fontId="5" fillId="0" borderId="34" xfId="2" applyNumberFormat="1" applyFont="1" applyFill="1" applyBorder="1" applyAlignment="1">
      <alignment horizontal="center"/>
    </xf>
    <xf numFmtId="166" fontId="5" fillId="0" borderId="35" xfId="2" applyNumberFormat="1" applyFont="1" applyFill="1" applyBorder="1" applyAlignment="1">
      <alignment horizontal="center"/>
    </xf>
    <xf numFmtId="166" fontId="4" fillId="0" borderId="7" xfId="2" applyNumberFormat="1" applyFont="1" applyFill="1" applyBorder="1" applyAlignment="1">
      <alignment horizontal="center"/>
    </xf>
    <xf numFmtId="166" fontId="5" fillId="0" borderId="2" xfId="2" applyNumberFormat="1" applyFont="1" applyFill="1" applyBorder="1" applyAlignment="1">
      <alignment horizontal="center"/>
    </xf>
    <xf numFmtId="166" fontId="5" fillId="0" borderId="4" xfId="2" applyNumberFormat="1" applyFont="1" applyFill="1" applyBorder="1" applyAlignment="1">
      <alignment horizontal="center"/>
    </xf>
    <xf numFmtId="166" fontId="5" fillId="0" borderId="4" xfId="2" applyNumberFormat="1" applyFont="1" applyFill="1" applyBorder="1" applyAlignment="1">
      <alignment horizontal="center" vertical="center"/>
    </xf>
    <xf numFmtId="166" fontId="37" fillId="0" borderId="2" xfId="2" applyNumberFormat="1" applyFont="1" applyFill="1" applyBorder="1" applyAlignment="1">
      <alignment horizontal="left" vertical="center"/>
    </xf>
    <xf numFmtId="9" fontId="4" fillId="0" borderId="4" xfId="2" applyFont="1" applyFill="1" applyBorder="1" applyAlignment="1">
      <alignment horizontal="center"/>
    </xf>
    <xf numFmtId="9" fontId="4" fillId="0" borderId="2" xfId="2" applyFont="1" applyFill="1" applyBorder="1" applyAlignment="1">
      <alignment horizontal="center"/>
    </xf>
    <xf numFmtId="9" fontId="5" fillId="6" borderId="4" xfId="2" applyFont="1" applyFill="1" applyBorder="1" applyAlignment="1">
      <alignment horizontal="center"/>
    </xf>
    <xf numFmtId="9" fontId="5" fillId="0" borderId="4" xfId="2" applyFont="1" applyFill="1" applyBorder="1" applyAlignment="1">
      <alignment horizontal="center"/>
    </xf>
    <xf numFmtId="166" fontId="5" fillId="0" borderId="4" xfId="2" applyNumberFormat="1" applyFont="1" applyBorder="1" applyAlignment="1">
      <alignment horizontal="center"/>
    </xf>
    <xf numFmtId="167" fontId="28" fillId="0" borderId="4" xfId="1" applyNumberFormat="1" applyFont="1" applyBorder="1"/>
    <xf numFmtId="0" fontId="4" fillId="3" borderId="36" xfId="0" applyFont="1" applyFill="1" applyBorder="1" applyAlignment="1"/>
    <xf numFmtId="9" fontId="27" fillId="0" borderId="2" xfId="2" applyFont="1" applyFill="1" applyBorder="1" applyAlignment="1">
      <alignment horizontal="center"/>
    </xf>
    <xf numFmtId="167" fontId="4" fillId="0" borderId="4" xfId="1" applyNumberFormat="1" applyFont="1" applyFill="1" applyBorder="1" applyProtection="1">
      <protection locked="0"/>
    </xf>
    <xf numFmtId="166" fontId="37" fillId="0" borderId="2" xfId="2" applyNumberFormat="1" applyFont="1" applyFill="1" applyBorder="1" applyAlignment="1" applyProtection="1">
      <alignment horizontal="left"/>
      <protection locked="0"/>
    </xf>
    <xf numFmtId="167" fontId="37" fillId="0" borderId="13" xfId="1" applyNumberFormat="1" applyFont="1" applyFill="1" applyBorder="1" applyAlignment="1" applyProtection="1">
      <alignment horizontal="left"/>
      <protection locked="0"/>
    </xf>
    <xf numFmtId="166" fontId="5" fillId="0" borderId="4" xfId="2" applyNumberFormat="1" applyFont="1" applyFill="1" applyBorder="1" applyProtection="1">
      <protection locked="0"/>
    </xf>
    <xf numFmtId="9" fontId="28" fillId="0" borderId="4" xfId="2" applyFont="1" applyFill="1" applyBorder="1" applyAlignment="1">
      <alignment horizontal="center" vertical="center"/>
    </xf>
    <xf numFmtId="9" fontId="5" fillId="0" borderId="5" xfId="2" applyFont="1" applyFill="1" applyBorder="1" applyAlignment="1">
      <alignment horizontal="center"/>
    </xf>
    <xf numFmtId="166" fontId="5" fillId="0" borderId="5" xfId="2" applyNumberFormat="1" applyFont="1" applyFill="1" applyBorder="1" applyProtection="1">
      <protection locked="0"/>
    </xf>
    <xf numFmtId="167" fontId="5" fillId="11" borderId="20" xfId="1" applyNumberFormat="1" applyFont="1" applyFill="1" applyBorder="1"/>
    <xf numFmtId="0" fontId="5" fillId="0" borderId="0" xfId="13" applyFont="1" applyBorder="1" applyAlignment="1">
      <alignment vertical="center"/>
    </xf>
    <xf numFmtId="166" fontId="26" fillId="0" borderId="37" xfId="2" applyNumberFormat="1" applyFont="1" applyFill="1" applyBorder="1" applyAlignment="1">
      <alignment horizontal="center"/>
    </xf>
    <xf numFmtId="168" fontId="5" fillId="0" borderId="0" xfId="1" applyNumberFormat="1" applyFont="1" applyFill="1" applyBorder="1" applyAlignment="1" applyProtection="1">
      <alignment vertical="center"/>
      <protection locked="0"/>
    </xf>
    <xf numFmtId="0" fontId="5" fillId="0" borderId="0" xfId="13" applyFont="1" applyFill="1" applyBorder="1" applyAlignment="1">
      <alignment vertical="center"/>
    </xf>
    <xf numFmtId="167" fontId="5" fillId="0" borderId="0" xfId="1" applyNumberFormat="1" applyFont="1" applyFill="1" applyBorder="1" applyAlignment="1">
      <alignment vertical="center"/>
    </xf>
    <xf numFmtId="168" fontId="25" fillId="0" borderId="0" xfId="1" applyNumberFormat="1" applyFont="1" applyFill="1" applyBorder="1" applyAlignment="1" applyProtection="1">
      <alignment horizontal="right" vertical="center"/>
      <protection locked="0"/>
    </xf>
    <xf numFmtId="166" fontId="4" fillId="0" borderId="34" xfId="2" applyNumberFormat="1" applyFont="1" applyFill="1" applyBorder="1" applyAlignment="1">
      <alignment horizontal="center"/>
    </xf>
    <xf numFmtId="166" fontId="5" fillId="0" borderId="7" xfId="2" applyNumberFormat="1" applyFont="1" applyFill="1" applyBorder="1" applyAlignment="1">
      <alignment horizontal="center"/>
    </xf>
    <xf numFmtId="166" fontId="4" fillId="0" borderId="35" xfId="2" applyNumberFormat="1" applyFont="1" applyFill="1" applyBorder="1" applyAlignment="1">
      <alignment horizontal="center"/>
    </xf>
    <xf numFmtId="166" fontId="4" fillId="0" borderId="38" xfId="2" applyNumberFormat="1" applyFont="1" applyFill="1" applyBorder="1" applyAlignment="1">
      <alignment horizontal="center"/>
    </xf>
    <xf numFmtId="166" fontId="5" fillId="0" borderId="38" xfId="2" applyNumberFormat="1" applyFont="1" applyFill="1" applyBorder="1" applyAlignment="1">
      <alignment horizontal="center"/>
    </xf>
    <xf numFmtId="166" fontId="4" fillId="0" borderId="39" xfId="2" applyNumberFormat="1" applyFont="1" applyFill="1" applyBorder="1" applyAlignment="1">
      <alignment horizontal="center"/>
    </xf>
    <xf numFmtId="166" fontId="4" fillId="0" borderId="13" xfId="2" applyNumberFormat="1" applyFont="1" applyFill="1" applyBorder="1" applyAlignment="1">
      <alignment horizontal="center"/>
    </xf>
    <xf numFmtId="166" fontId="40" fillId="0" borderId="2" xfId="2" applyNumberFormat="1" applyFont="1" applyFill="1" applyBorder="1" applyAlignment="1">
      <alignment horizontal="left"/>
    </xf>
    <xf numFmtId="166" fontId="37" fillId="0" borderId="2" xfId="2" applyNumberFormat="1" applyFont="1" applyFill="1" applyBorder="1" applyAlignment="1">
      <alignment horizontal="left"/>
    </xf>
    <xf numFmtId="166" fontId="37" fillId="0" borderId="0" xfId="2" applyNumberFormat="1" applyFont="1" applyFill="1" applyBorder="1" applyAlignment="1">
      <alignment horizontal="left"/>
    </xf>
    <xf numFmtId="166" fontId="27" fillId="0" borderId="4" xfId="2" applyNumberFormat="1" applyFont="1" applyFill="1" applyBorder="1" applyAlignment="1">
      <alignment horizontal="center"/>
    </xf>
    <xf numFmtId="166" fontId="27" fillId="0" borderId="4" xfId="2" applyNumberFormat="1" applyFont="1" applyFill="1" applyBorder="1" applyProtection="1">
      <protection locked="0"/>
    </xf>
    <xf numFmtId="166" fontId="27" fillId="0" borderId="2" xfId="2" applyNumberFormat="1" applyFont="1" applyFill="1" applyBorder="1" applyProtection="1">
      <protection locked="0"/>
    </xf>
    <xf numFmtId="0" fontId="3" fillId="6" borderId="0" xfId="6" applyFont="1" applyFill="1" applyAlignment="1">
      <alignment horizontal="left" vertical="top"/>
    </xf>
    <xf numFmtId="0" fontId="3" fillId="0" borderId="0" xfId="6" applyFont="1" applyAlignment="1">
      <alignment horizontal="left" vertical="top" wrapText="1"/>
    </xf>
    <xf numFmtId="0" fontId="32" fillId="9" borderId="16" xfId="3" applyNumberFormat="1" applyFont="1" applyFill="1" applyBorder="1" applyAlignment="1">
      <alignment horizontal="center" vertical="center" wrapText="1"/>
    </xf>
    <xf numFmtId="0" fontId="33" fillId="9" borderId="17" xfId="3" applyFont="1" applyFill="1" applyBorder="1" applyAlignment="1">
      <alignment horizontal="center" vertical="center" wrapText="1"/>
    </xf>
    <xf numFmtId="0" fontId="33" fillId="9" borderId="18" xfId="3" applyFont="1" applyFill="1" applyBorder="1" applyAlignment="1">
      <alignment horizontal="center" vertical="center" wrapText="1"/>
    </xf>
    <xf numFmtId="0" fontId="30" fillId="6" borderId="0" xfId="3" applyFont="1" applyFill="1" applyAlignment="1">
      <alignment horizontal="left" vertical="center" wrapText="1"/>
    </xf>
    <xf numFmtId="0" fontId="6" fillId="3" borderId="3" xfId="0" applyFont="1" applyFill="1" applyBorder="1" applyAlignment="1">
      <alignment horizontal="center" wrapText="1"/>
    </xf>
    <xf numFmtId="0" fontId="6" fillId="3" borderId="12" xfId="0" applyFont="1" applyFill="1" applyBorder="1" applyAlignment="1">
      <alignment horizontal="center" wrapText="1"/>
    </xf>
    <xf numFmtId="0" fontId="10" fillId="0" borderId="0" xfId="0" applyFont="1" applyFill="1" applyBorder="1" applyAlignment="1">
      <alignment horizontal="center" vertical="distributed" wrapText="1"/>
    </xf>
    <xf numFmtId="2" fontId="9" fillId="0" borderId="0" xfId="0" applyNumberFormat="1" applyFont="1" applyAlignment="1">
      <alignment horizontal="center"/>
    </xf>
    <xf numFmtId="0" fontId="4" fillId="0" borderId="0" xfId="0" applyFont="1" applyAlignment="1">
      <alignment horizontal="left" wrapText="1"/>
    </xf>
    <xf numFmtId="0" fontId="8" fillId="4" borderId="3" xfId="0" applyFont="1" applyFill="1" applyBorder="1" applyAlignment="1">
      <alignment horizontal="center" vertical="center" wrapText="1"/>
    </xf>
    <xf numFmtId="0" fontId="8" fillId="4" borderId="12" xfId="0" applyFont="1" applyFill="1" applyBorder="1" applyAlignment="1">
      <alignment horizontal="center" vertical="center" wrapText="1"/>
    </xf>
    <xf numFmtId="0" fontId="23" fillId="4" borderId="3" xfId="0" applyFont="1" applyFill="1" applyBorder="1" applyAlignment="1">
      <alignment horizontal="center" vertical="center" wrapText="1"/>
    </xf>
    <xf numFmtId="0" fontId="23" fillId="4" borderId="12" xfId="0" applyFont="1" applyFill="1" applyBorder="1" applyAlignment="1">
      <alignment horizontal="center" vertical="center" wrapText="1"/>
    </xf>
    <xf numFmtId="0" fontId="3" fillId="8" borderId="0" xfId="4" applyFont="1" applyFill="1" applyAlignment="1">
      <alignment horizontal="left" vertical="top" wrapText="1"/>
    </xf>
    <xf numFmtId="0" fontId="3" fillId="8" borderId="0" xfId="4" applyFont="1" applyFill="1" applyAlignment="1">
      <alignment horizontal="left" vertical="top"/>
    </xf>
    <xf numFmtId="0" fontId="3" fillId="6" borderId="0" xfId="4" applyFont="1" applyFill="1" applyAlignment="1">
      <alignment horizontal="left" vertical="center" wrapText="1"/>
    </xf>
  </cellXfs>
  <cellStyles count="14">
    <cellStyle name="%" xfId="3"/>
    <cellStyle name="% 2" xfId="7"/>
    <cellStyle name="% 3" xfId="5"/>
    <cellStyle name="Comma" xfId="1" builtinId="3"/>
    <cellStyle name="Comma 2" xfId="8"/>
    <cellStyle name="Comma 3" xfId="9"/>
    <cellStyle name="Normal" xfId="0" builtinId="0"/>
    <cellStyle name="Normal 2" xfId="4"/>
    <cellStyle name="Normal 2 3" xfId="13"/>
    <cellStyle name="Normal 3" xfId="6"/>
    <cellStyle name="Percent" xfId="2" builtinId="5"/>
    <cellStyle name="Percent 2" xfId="10"/>
    <cellStyle name="Percent 2 2" xfId="12"/>
    <cellStyle name="Percent 3" xfId="11"/>
  </cellStyles>
  <dxfs count="150">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s>
  <tableStyles count="0" defaultTableStyle="TableStyleMedium9" defaultPivotStyle="PivotStyleLight16"/>
  <colors>
    <mruColors>
      <color rgb="FFFFCC00"/>
      <color rgb="FFF2CE00"/>
      <color rgb="FFFF006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externalLink" Target="externalLinks/externalLink4.xml"/><Relationship Id="rId18" Type="http://schemas.openxmlformats.org/officeDocument/2006/relationships/externalLink" Target="externalLinks/externalLink9.xml"/><Relationship Id="rId3" Type="http://schemas.openxmlformats.org/officeDocument/2006/relationships/worksheet" Target="worksheets/sheet3.xml"/><Relationship Id="rId21" Type="http://schemas.openxmlformats.org/officeDocument/2006/relationships/sharedStrings" Target="sharedStrings.xml"/><Relationship Id="rId7" Type="http://schemas.openxmlformats.org/officeDocument/2006/relationships/worksheet" Target="worksheets/sheet7.xml"/><Relationship Id="rId12" Type="http://schemas.openxmlformats.org/officeDocument/2006/relationships/externalLink" Target="externalLinks/externalLink3.xml"/><Relationship Id="rId17" Type="http://schemas.openxmlformats.org/officeDocument/2006/relationships/externalLink" Target="externalLinks/externalLink8.xml"/><Relationship Id="rId25" Type="http://schemas.openxmlformats.org/officeDocument/2006/relationships/customXml" Target="../customXml/item3.xml"/><Relationship Id="rId2" Type="http://schemas.openxmlformats.org/officeDocument/2006/relationships/worksheet" Target="worksheets/sheet2.xml"/><Relationship Id="rId16" Type="http://schemas.openxmlformats.org/officeDocument/2006/relationships/externalLink" Target="externalLinks/externalLink7.xml"/><Relationship Id="rId20"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externalLink" Target="externalLinks/externalLink2.xml"/><Relationship Id="rId24" Type="http://schemas.openxmlformats.org/officeDocument/2006/relationships/customXml" Target="../customXml/item2.xml"/><Relationship Id="rId5" Type="http://schemas.openxmlformats.org/officeDocument/2006/relationships/worksheet" Target="worksheets/sheet5.xml"/><Relationship Id="rId15" Type="http://schemas.openxmlformats.org/officeDocument/2006/relationships/externalLink" Target="externalLinks/externalLink6.xml"/><Relationship Id="rId23" Type="http://schemas.openxmlformats.org/officeDocument/2006/relationships/customXml" Target="../customXml/item1.xml"/><Relationship Id="rId10" Type="http://schemas.openxmlformats.org/officeDocument/2006/relationships/externalLink" Target="externalLinks/externalLink1.xml"/><Relationship Id="rId19"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externalLink" Target="externalLinks/externalLink5.xml"/><Relationship Id="rId22"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3" Type="http://schemas.openxmlformats.org/officeDocument/2006/relationships/image" Target="../media/image3.jpeg"/><Relationship Id="rId2" Type="http://schemas.openxmlformats.org/officeDocument/2006/relationships/image" Target="../media/image2.jpeg"/><Relationship Id="rId1" Type="http://schemas.openxmlformats.org/officeDocument/2006/relationships/image" Target="../media/image1.jpeg"/><Relationship Id="rId5" Type="http://schemas.openxmlformats.org/officeDocument/2006/relationships/image" Target="../media/image5.jpeg"/><Relationship Id="rId4" Type="http://schemas.openxmlformats.org/officeDocument/2006/relationships/image" Target="../media/image4.jpeg"/></Relationships>
</file>

<file path=xl/drawings/_rels/vmlDrawing1.vml.rels><?xml version="1.0" encoding="UTF-8" standalone="yes"?>
<Relationships xmlns="http://schemas.openxmlformats.org/package/2006/relationships"><Relationship Id="rId1" Type="http://schemas.openxmlformats.org/officeDocument/2006/relationships/image" Target="../media/image6.jpeg"/></Relationships>
</file>

<file path=xl/drawings/_rels/vmlDrawing2.vml.rels><?xml version="1.0" encoding="UTF-8" standalone="yes"?>
<Relationships xmlns="http://schemas.openxmlformats.org/package/2006/relationships"><Relationship Id="rId1" Type="http://schemas.openxmlformats.org/officeDocument/2006/relationships/image" Target="../media/image6.jpeg"/></Relationships>
</file>

<file path=xl/drawings/_rels/vmlDrawing3.vml.rels><?xml version="1.0" encoding="UTF-8" standalone="yes"?>
<Relationships xmlns="http://schemas.openxmlformats.org/package/2006/relationships"><Relationship Id="rId1" Type="http://schemas.openxmlformats.org/officeDocument/2006/relationships/image" Target="../media/image6.jpeg"/></Relationships>
</file>

<file path=xl/drawings/_rels/vmlDrawing4.vml.rels><?xml version="1.0" encoding="UTF-8" standalone="yes"?>
<Relationships xmlns="http://schemas.openxmlformats.org/package/2006/relationships"><Relationship Id="rId1" Type="http://schemas.openxmlformats.org/officeDocument/2006/relationships/image" Target="../media/image6.jpeg"/></Relationships>
</file>

<file path=xl/drawings/_rels/vmlDrawing5.vml.rels><?xml version="1.0" encoding="UTF-8" standalone="yes"?>
<Relationships xmlns="http://schemas.openxmlformats.org/package/2006/relationships"><Relationship Id="rId1" Type="http://schemas.openxmlformats.org/officeDocument/2006/relationships/image" Target="../media/image6.jpeg"/></Relationships>
</file>

<file path=xl/drawings/_rels/vmlDrawing6.vml.rels><?xml version="1.0" encoding="UTF-8" standalone="yes"?>
<Relationships xmlns="http://schemas.openxmlformats.org/package/2006/relationships"><Relationship Id="rId1" Type="http://schemas.openxmlformats.org/officeDocument/2006/relationships/image" Target="../media/image6.jpeg"/></Relationships>
</file>

<file path=xl/drawings/_rels/vmlDrawing7.vml.rels><?xml version="1.0" encoding="UTF-8" standalone="yes"?>
<Relationships xmlns="http://schemas.openxmlformats.org/package/2006/relationships"><Relationship Id="rId1" Type="http://schemas.openxmlformats.org/officeDocument/2006/relationships/image" Target="../media/image6.jpeg"/></Relationships>
</file>

<file path=xl/drawings/_rels/vmlDrawing8.vml.rels><?xml version="1.0" encoding="UTF-8" standalone="yes"?>
<Relationships xmlns="http://schemas.openxmlformats.org/package/2006/relationships"><Relationship Id="rId1" Type="http://schemas.openxmlformats.org/officeDocument/2006/relationships/image" Target="../media/image6.jpeg"/></Relationships>
</file>

<file path=xl/drawings/drawing1.xml><?xml version="1.0" encoding="utf-8"?>
<xdr:wsDr xmlns:xdr="http://schemas.openxmlformats.org/drawingml/2006/spreadsheetDrawing" xmlns:a="http://schemas.openxmlformats.org/drawingml/2006/main">
  <xdr:twoCellAnchor editAs="oneCell">
    <xdr:from>
      <xdr:col>0</xdr:col>
      <xdr:colOff>603250</xdr:colOff>
      <xdr:row>2</xdr:row>
      <xdr:rowOff>31750</xdr:rowOff>
    </xdr:from>
    <xdr:to>
      <xdr:col>2</xdr:col>
      <xdr:colOff>482865</xdr:colOff>
      <xdr:row>8</xdr:row>
      <xdr:rowOff>144198</xdr:rowOff>
    </xdr:to>
    <xdr:pic>
      <xdr:nvPicPr>
        <xdr:cNvPr id="3" name="Picture 2"/>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xmlns="" val="0"/>
            </a:ext>
          </a:extLst>
        </a:blip>
        <a:stretch>
          <a:fillRect/>
        </a:stretch>
      </xdr:blipFill>
      <xdr:spPr>
        <a:xfrm>
          <a:off x="603250" y="328083"/>
          <a:ext cx="1107282" cy="1107282"/>
        </a:xfrm>
        <a:prstGeom prst="rect">
          <a:avLst/>
        </a:prstGeom>
      </xdr:spPr>
    </xdr:pic>
    <xdr:clientData/>
  </xdr:twoCellAnchor>
  <xdr:twoCellAnchor editAs="oneCell">
    <xdr:from>
      <xdr:col>1</xdr:col>
      <xdr:colOff>190500</xdr:colOff>
      <xdr:row>36</xdr:row>
      <xdr:rowOff>23811</xdr:rowOff>
    </xdr:from>
    <xdr:to>
      <xdr:col>2</xdr:col>
      <xdr:colOff>264321</xdr:colOff>
      <xdr:row>40</xdr:row>
      <xdr:rowOff>124367</xdr:rowOff>
    </xdr:to>
    <xdr:pic>
      <xdr:nvPicPr>
        <xdr:cNvPr id="4" name="Picture 3"/>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tretch>
          <a:fillRect/>
        </a:stretch>
      </xdr:blipFill>
      <xdr:spPr>
        <a:xfrm>
          <a:off x="723900" y="7462836"/>
          <a:ext cx="683421" cy="633955"/>
        </a:xfrm>
        <a:prstGeom prst="rect">
          <a:avLst/>
        </a:prstGeom>
      </xdr:spPr>
    </xdr:pic>
    <xdr:clientData/>
  </xdr:twoCellAnchor>
  <xdr:twoCellAnchor editAs="oneCell">
    <xdr:from>
      <xdr:col>10</xdr:col>
      <xdr:colOff>325437</xdr:colOff>
      <xdr:row>36</xdr:row>
      <xdr:rowOff>47625</xdr:rowOff>
    </xdr:from>
    <xdr:to>
      <xdr:col>11</xdr:col>
      <xdr:colOff>404282</xdr:colOff>
      <xdr:row>40</xdr:row>
      <xdr:rowOff>87770</xdr:rowOff>
    </xdr:to>
    <xdr:pic>
      <xdr:nvPicPr>
        <xdr:cNvPr id="6" name="Picture 5"/>
        <xdr:cNvPicPr>
          <a:picLocks noChangeAspect="1"/>
        </xdr:cNvPicPr>
      </xdr:nvPicPr>
      <xdr:blipFill rotWithShape="1">
        <a:blip xmlns:r="http://schemas.openxmlformats.org/officeDocument/2006/relationships" r:embed="rId3" cstate="print">
          <a:extLst>
            <a:ext uri="{28A0092B-C50C-407E-A947-70E740481C1C}">
              <a14:useLocalDpi xmlns:a14="http://schemas.microsoft.com/office/drawing/2010/main" xmlns="" val="0"/>
            </a:ext>
          </a:extLst>
        </a:blip>
        <a:srcRect b="42210"/>
        <a:stretch/>
      </xdr:blipFill>
      <xdr:spPr>
        <a:xfrm>
          <a:off x="6278562" y="7486650"/>
          <a:ext cx="688445" cy="573544"/>
        </a:xfrm>
        <a:prstGeom prst="rect">
          <a:avLst/>
        </a:prstGeom>
      </xdr:spPr>
    </xdr:pic>
    <xdr:clientData/>
  </xdr:twoCellAnchor>
  <xdr:twoCellAnchor editAs="oneCell">
    <xdr:from>
      <xdr:col>10</xdr:col>
      <xdr:colOff>297656</xdr:colOff>
      <xdr:row>42</xdr:row>
      <xdr:rowOff>11906</xdr:rowOff>
    </xdr:from>
    <xdr:to>
      <xdr:col>11</xdr:col>
      <xdr:colOff>376237</xdr:colOff>
      <xdr:row>46</xdr:row>
      <xdr:rowOff>75049</xdr:rowOff>
    </xdr:to>
    <xdr:pic>
      <xdr:nvPicPr>
        <xdr:cNvPr id="7" name="Picture 6"/>
        <xdr:cNvPicPr>
          <a:picLocks noChangeAspect="1"/>
        </xdr:cNvPicPr>
      </xdr:nvPicPr>
      <xdr:blipFill rotWithShape="1">
        <a:blip xmlns:r="http://schemas.openxmlformats.org/officeDocument/2006/relationships" r:embed="rId4" cstate="print">
          <a:extLst>
            <a:ext uri="{28A0092B-C50C-407E-A947-70E740481C1C}">
              <a14:useLocalDpi xmlns:a14="http://schemas.microsoft.com/office/drawing/2010/main" xmlns="" val="0"/>
            </a:ext>
          </a:extLst>
        </a:blip>
        <a:srcRect b="40341"/>
        <a:stretch/>
      </xdr:blipFill>
      <xdr:spPr>
        <a:xfrm>
          <a:off x="6250781" y="8308181"/>
          <a:ext cx="688181" cy="606069"/>
        </a:xfrm>
        <a:prstGeom prst="rect">
          <a:avLst/>
        </a:prstGeom>
      </xdr:spPr>
    </xdr:pic>
    <xdr:clientData/>
  </xdr:twoCellAnchor>
  <xdr:twoCellAnchor editAs="oneCell">
    <xdr:from>
      <xdr:col>1</xdr:col>
      <xdr:colOff>142876</xdr:colOff>
      <xdr:row>42</xdr:row>
      <xdr:rowOff>35716</xdr:rowOff>
    </xdr:from>
    <xdr:to>
      <xdr:col>2</xdr:col>
      <xdr:colOff>231770</xdr:colOff>
      <xdr:row>46</xdr:row>
      <xdr:rowOff>106397</xdr:rowOff>
    </xdr:to>
    <xdr:pic>
      <xdr:nvPicPr>
        <xdr:cNvPr id="8" name="Picture 7"/>
        <xdr:cNvPicPr>
          <a:picLocks noChangeAspect="1"/>
        </xdr:cNvPicPr>
      </xdr:nvPicPr>
      <xdr:blipFill rotWithShape="1">
        <a:blip xmlns:r="http://schemas.openxmlformats.org/officeDocument/2006/relationships" r:embed="rId5" cstate="print">
          <a:extLst>
            <a:ext uri="{28A0092B-C50C-407E-A947-70E740481C1C}">
              <a14:useLocalDpi xmlns:a14="http://schemas.microsoft.com/office/drawing/2010/main" xmlns="" val="0"/>
            </a:ext>
          </a:extLst>
        </a:blip>
        <a:srcRect r="22272"/>
        <a:stretch/>
      </xdr:blipFill>
      <xdr:spPr>
        <a:xfrm>
          <a:off x="676276" y="8331991"/>
          <a:ext cx="698494" cy="613607"/>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LGI%20Financial%20Reporting/Workpapers/2009/Q2%202009/LGI/Subscribers/Subscriber%20Tables_Smartview.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F:\Finance\Business%20Planning\Reporting%20Work\Monthly%20reporting\2015\2015-06\Roll\Master%202015%20Roll%20Upload%20PL%20July.xlsx"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F:\Finance\External%20Reporting\Dataroom\1%20-%20CONSENSUS\2015%20Q2\Q2%202015%20Telenet%20-%20consensus%20-%20(name).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https://sp.upc.biz/Finance/BB_FPR&amp;C/11.%20Budgeting/2017%20Budget/Presentations/Country%20CAR/Country%20CAR%20HFM%20Bud17%20v1i.xlsm"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ile:///F:\Finance\Boekhouding\Financial%20Intelligence\02%20Management%20Reporting%20Projects\Capital%20Allocation%20Report%20(CAR)\Budget%202017\Country%20CAR%20HFM%202017%20v2m%20Consolidated.xlsm"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Documents%20and%20Settings/lcraft/Local%20Settings/Temporary%20Internet%20Files/Content.Outlook/DJNOXEGL/Subscriber%20Tables_Smartview%20Q4.xls"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LGI%20Financial%20Reporting/Workpapers/2010/Q1%202010/LGI/Subscribers/Subscriber%20Tables_Smartview%20Q1.xls" TargetMode="External"/></Relationships>
</file>

<file path=xl/externalLinks/_rels/externalLink8.xml.rels><?xml version="1.0" encoding="UTF-8" standalone="yes"?>
<Relationships xmlns="http://schemas.openxmlformats.org/package/2006/relationships"><Relationship Id="rId1" Type="http://schemas.openxmlformats.org/officeDocument/2006/relationships/externalLinkPath" Target="/Users/sdeclerc/AppData/Local/Temp/03.%20P&amp;L%20Summary%20View.xlsx" TargetMode="External"/></Relationships>
</file>

<file path=xl/externalLinks/_rels/externalLink9.xml.rels><?xml version="1.0" encoding="UTF-8" standalone="yes"?>
<Relationships xmlns="http://schemas.openxmlformats.org/package/2006/relationships"><Relationship Id="rId1" Type="http://schemas.openxmlformats.org/officeDocument/2006/relationships/externalLinkPath" Target="file:///F:\Finance\External%20Reporting\Dataroom\7.%20Analyst%20Consensus\Q4%202018\Q3%202018%20TNET%20-%20consensus%20builder%20-%20(16%20analysts)%20NEW%20DESIGN_vFINAL.xlsx" TargetMode="External"/></Relationships>
</file>

<file path=xl/externalLinks/externalLink1.xml><?xml version="1.0" encoding="utf-8"?>
<externalLink xmlns="http://schemas.openxmlformats.org/spreadsheetml/2006/main">
  <externalBook xmlns:r="http://schemas.openxmlformats.org/officeDocument/2006/relationships" r:id="rId1">
    <sheetNames>
      <sheetName val="Q1 2007 (press release format)"/>
      <sheetName val="Validation"/>
      <sheetName val="RGU by business line"/>
      <sheetName val="Bundling (press release format)"/>
      <sheetName val="Cur Q vs. Q-1"/>
      <sheetName val="Cur Q vs Prior Year"/>
      <sheetName val="Q-1 vs Q-2"/>
      <sheetName val="Q-1 vs Q-5"/>
      <sheetName val="Q-2 vs Q-3"/>
      <sheetName val="Q-2 vs Q-6"/>
      <sheetName val="Q-2 vs Q-5"/>
      <sheetName val="Q-3 vs Prior Year"/>
      <sheetName val="Q-3 vs Q-7"/>
      <sheetName val="Q-3 vs Q-5"/>
      <sheetName val="Prior Year vs Q-5"/>
      <sheetName val="UPC Holding BV Cur Quarter"/>
      <sheetName val="UPC Holding BV Prior Quarter"/>
      <sheetName val="Cur Quarter"/>
      <sheetName val="Rolling -1"/>
      <sheetName val="Rolling -2"/>
      <sheetName val="Rolling -3"/>
      <sheetName val="Prior Year"/>
      <sheetName val="Rolling -5"/>
      <sheetName val="Rolling -6"/>
      <sheetName val="Roling -7"/>
      <sheetName val="Q4 2005"/>
      <sheetName val="Q3 2005"/>
      <sheetName val="Q2 2005"/>
      <sheetName val="Q1 2005"/>
      <sheetName val="Q4 2004"/>
      <sheetName val="Variance Q3 2006 vs Q2 2006"/>
      <sheetName val="Variance Q4 2006 vs Q3 2006"/>
      <sheetName val="Variance Q4 2006 vs Q4 2005"/>
      <sheetName val="Variance Q2 vs Q1 2006"/>
      <sheetName val="Variance Q1 2006 vs Q4 2005"/>
      <sheetName val="Variance Q4 2005 vs Q3 2005"/>
      <sheetName val="Variance Q206 vs Q106 %"/>
      <sheetName val="Netherlands (data)"/>
      <sheetName val="Neth-Homes Passed "/>
      <sheetName val="Neth-RGU &amp; Cust"/>
      <sheetName val="Swiss Owned (data)"/>
      <sheetName val="Swiss Partner Network (data)"/>
      <sheetName val="Swiss Combined-Homes Passed"/>
      <sheetName val="Input"/>
      <sheetName val="Swiss Combined-RGU &amp; Cust"/>
      <sheetName val="Austria (data)"/>
      <sheetName val="Austria-Homes passed"/>
      <sheetName val="Austria-RGU &amp; Cust"/>
      <sheetName val="Ireland (data)"/>
      <sheetName val="Ireland-Homes Passed"/>
      <sheetName val="Ireland-RGU &amp; Cust"/>
      <sheetName val="Poland (data)"/>
      <sheetName val="Poland-Homes Passed"/>
      <sheetName val="Poland-RGU &amp; Cust"/>
      <sheetName val="Hungary (data)"/>
      <sheetName val="Hungary-Homes Passed"/>
      <sheetName val="Hungary-RGU &amp; Cust"/>
      <sheetName val="Czech Republic (data)"/>
      <sheetName val="Czech Republic-Homes Passed"/>
      <sheetName val="Czech Republic-RGU &amp; Cust"/>
      <sheetName val=" Karneval (data)"/>
      <sheetName val="Karneval-Homes Passed"/>
      <sheetName val="Karneval-RGU &amp; Cust "/>
      <sheetName val="Slovak Republic (data)"/>
      <sheetName val="Slovak Republic-Homes Passed"/>
      <sheetName val="Slovak Republic-RGU &amp; Cust"/>
      <sheetName val="Romania (data)"/>
      <sheetName val="Romania-Homes Passed"/>
      <sheetName val="Romania-RGU &amp; Cust"/>
      <sheetName val="Slovenia (data)"/>
      <sheetName val="Slovenia-Homes Passed"/>
      <sheetName val="Slovenia-RGU &amp; Cust"/>
      <sheetName val="France - disc ops (data)"/>
      <sheetName val="Belgium Owned (data)"/>
      <sheetName val="Belgium Partner Network (data)"/>
      <sheetName val="Belgium-Homes Passed"/>
      <sheetName val="Belgium-RGU &amp; Cust"/>
      <sheetName val="Japan (data)"/>
      <sheetName val="Japan-Homes Passed"/>
      <sheetName val="Japan-RGU &amp; Cust"/>
      <sheetName val="Chile (data)"/>
      <sheetName val="Chile-Homes Passed"/>
      <sheetName val="Chile-RGU &amp; Cust"/>
      <sheetName val="Puerto Rico (data)"/>
      <sheetName val="Puerto Rico-Homes Passed"/>
      <sheetName val="Puerto Rico-RGU &amp; Cust"/>
      <sheetName val="Brazil (data)"/>
      <sheetName val="Brazil-Homes Passed"/>
      <sheetName val="Brazil-RGU &amp; Cust"/>
      <sheetName val="Peru (data)"/>
      <sheetName val="Peru-Homes Passed"/>
      <sheetName val="Peru-RGU &amp; Cust"/>
      <sheetName val="Austar (data)"/>
      <sheetName val="Austar-Homes Passed"/>
      <sheetName val="Austar-RGU &amp; Cust"/>
      <sheetName val="Bundling Summary Q4 2006"/>
      <sheetName val="Bundling Summary Q3 2006"/>
      <sheetName val="Bundling Summary Q2 2006"/>
      <sheetName val="VOIP Summary"/>
      <sheetName val="Sept 05"/>
      <sheetName val="Sept 05-June 05 Variance"/>
      <sheetName val="Sept 05-Dec 04 Variance"/>
      <sheetName val="Sept 05-Sept 04 Variance"/>
      <sheetName val="June 05-March 05 Variance"/>
      <sheetName val="June 05-Dec 04 Variance"/>
      <sheetName val="June 05-June 04 Variance"/>
      <sheetName val="Mar 05 to Dec 04 variance"/>
      <sheetName val="Dec -Sept 04 Variance"/>
      <sheetName val="Q3 2004"/>
      <sheetName val="Sept 04 - June 04 variance"/>
      <sheetName val="Q2 2004"/>
      <sheetName val="June 04 - March 04 variance"/>
      <sheetName val="Q1 2004"/>
      <sheetName val="Oct 04"/>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row r="2">
          <cell r="F2" t="str">
            <v>;Year#2009</v>
          </cell>
          <cell r="G2" t="str">
            <v>;Period#Jun</v>
          </cell>
        </row>
        <row r="12">
          <cell r="B12" t="str">
            <v>LGILIVE</v>
          </cell>
        </row>
        <row r="15">
          <cell r="B15" t="str">
            <v>;Scenario#Actual</v>
          </cell>
        </row>
        <row r="17">
          <cell r="B17" t="str">
            <v>;Value#&lt;Entity Curr Total&gt;;ICP#[ICP Top];View#Periodic;Custom4#TotalCustom4</v>
          </cell>
        </row>
      </sheetData>
      <sheetData sheetId="44"/>
      <sheetData sheetId="45"/>
      <sheetData sheetId="46"/>
      <sheetData sheetId="47"/>
      <sheetData sheetId="48"/>
      <sheetData sheetId="49"/>
      <sheetData sheetId="50"/>
      <sheetData sheetId="51"/>
      <sheetData sheetId="52"/>
      <sheetData sheetId="53"/>
      <sheetData sheetId="54"/>
      <sheetData sheetId="55"/>
      <sheetData sheetId="56"/>
      <sheetData sheetId="57"/>
      <sheetData sheetId="58"/>
      <sheetData sheetId="59"/>
      <sheetData sheetId="60"/>
      <sheetData sheetId="61"/>
      <sheetData sheetId="62"/>
      <sheetData sheetId="63"/>
      <sheetData sheetId="64"/>
      <sheetData sheetId="65"/>
      <sheetData sheetId="66"/>
      <sheetData sheetId="67"/>
      <sheetData sheetId="68"/>
      <sheetData sheetId="69"/>
      <sheetData sheetId="70"/>
      <sheetData sheetId="71"/>
      <sheetData sheetId="72"/>
      <sheetData sheetId="73"/>
      <sheetData sheetId="74"/>
      <sheetData sheetId="75"/>
      <sheetData sheetId="76"/>
      <sheetData sheetId="77"/>
      <sheetData sheetId="78"/>
      <sheetData sheetId="79"/>
      <sheetData sheetId="80"/>
      <sheetData sheetId="81"/>
      <sheetData sheetId="82"/>
      <sheetData sheetId="83"/>
      <sheetData sheetId="84"/>
      <sheetData sheetId="85"/>
      <sheetData sheetId="86"/>
      <sheetData sheetId="87"/>
      <sheetData sheetId="88"/>
      <sheetData sheetId="89"/>
      <sheetData sheetId="90"/>
      <sheetData sheetId="91"/>
      <sheetData sheetId="92"/>
      <sheetData sheetId="93"/>
      <sheetData sheetId="94"/>
      <sheetData sheetId="95"/>
      <sheetData sheetId="96"/>
      <sheetData sheetId="97"/>
      <sheetData sheetId="98"/>
      <sheetData sheetId="99"/>
      <sheetData sheetId="100"/>
      <sheetData sheetId="101"/>
      <sheetData sheetId="102"/>
      <sheetData sheetId="103"/>
      <sheetData sheetId="104"/>
      <sheetData sheetId="105"/>
      <sheetData sheetId="106"/>
      <sheetData sheetId="107"/>
      <sheetData sheetId="108"/>
      <sheetData sheetId="109"/>
      <sheetData sheetId="110"/>
      <sheetData sheetId="111"/>
      <sheetData sheetId="112"/>
      <sheetData sheetId="113"/>
    </sheetDataSet>
  </externalBook>
</externalLink>
</file>

<file path=xl/externalLinks/externalLink2.xml><?xml version="1.0" encoding="utf-8"?>
<externalLink xmlns="http://schemas.openxmlformats.org/spreadsheetml/2006/main">
  <externalBook xmlns:r="http://schemas.openxmlformats.org/officeDocument/2006/relationships" r:id="rId1">
    <sheetNames>
      <sheetName val="Control"/>
      <sheetName val="Roll"/>
      <sheetName val="Upload Check"/>
      <sheetName val="Summary vs Bud"/>
      <sheetName val="Summary vs Roll PM"/>
      <sheetName val="YTD Check"/>
    </sheetNames>
    <sheetDataSet>
      <sheetData sheetId="0">
        <row r="16">
          <cell r="N16" t="str">
            <v>Jun</v>
          </cell>
        </row>
        <row r="17">
          <cell r="C17" t="str">
            <v>Telenet2</v>
          </cell>
        </row>
        <row r="20">
          <cell r="C20" t="str">
            <v>LGILIVE</v>
          </cell>
        </row>
        <row r="21">
          <cell r="C21" t="str">
            <v>&lt;Entity Curr total&gt;</v>
          </cell>
        </row>
        <row r="22">
          <cell r="C22" t="str">
            <v>&lt;Entity Currency&gt;</v>
          </cell>
        </row>
        <row r="23">
          <cell r="C23">
            <v>2015</v>
          </cell>
        </row>
        <row r="26">
          <cell r="C26" t="str">
            <v>Actual</v>
          </cell>
        </row>
        <row r="27">
          <cell r="C27" t="str">
            <v>BudgetAdjusted</v>
          </cell>
        </row>
      </sheetData>
      <sheetData sheetId="1"/>
      <sheetData sheetId="2"/>
      <sheetData sheetId="3"/>
      <sheetData sheetId="4"/>
      <sheetData sheetId="5"/>
    </sheetDataSet>
  </externalBook>
</externalLink>
</file>

<file path=xl/externalLinks/externalLink3.xml><?xml version="1.0" encoding="utf-8"?>
<externalLink xmlns="http://schemas.openxmlformats.org/spreadsheetml/2006/main">
  <externalBook xmlns:r="http://schemas.openxmlformats.org/officeDocument/2006/relationships" r:id="rId1">
    <sheetNames>
      <sheetName val="Analyst Expectations"/>
      <sheetName val="Definitions"/>
    </sheetNames>
    <sheetDataSet>
      <sheetData sheetId="0">
        <row r="95">
          <cell r="B95" t="str">
            <v>ABN AMRO - Marc Hesselink</v>
          </cell>
          <cell r="D95" t="str">
            <v>Buy</v>
          </cell>
        </row>
        <row r="96">
          <cell r="B96" t="str">
            <v>Bank Degroof - Bart Jooris</v>
          </cell>
          <cell r="D96" t="str">
            <v>Add</v>
          </cell>
        </row>
        <row r="97">
          <cell r="B97" t="str">
            <v>Barclays Capital - Daniel Morris</v>
          </cell>
          <cell r="D97" t="str">
            <v>Accumulate</v>
          </cell>
        </row>
        <row r="98">
          <cell r="B98" t="str">
            <v>Berenberg Bank - Usman Ghazi</v>
          </cell>
          <cell r="D98" t="str">
            <v>Hold</v>
          </cell>
        </row>
        <row r="99">
          <cell r="B99" t="str">
            <v>Bofa-Merrill Lynch - David Wright</v>
          </cell>
          <cell r="D99" t="str">
            <v>Reduce</v>
          </cell>
        </row>
        <row r="100">
          <cell r="B100" t="str">
            <v>Citigroup - Nayab Amjad</v>
          </cell>
          <cell r="D100" t="str">
            <v>Sell</v>
          </cell>
        </row>
        <row r="101">
          <cell r="B101" t="str">
            <v>Credit Suisse - Paul Sidney</v>
          </cell>
          <cell r="D101" t="str">
            <v>Overweight</v>
          </cell>
        </row>
        <row r="102">
          <cell r="B102" t="str">
            <v>Deutsche Bank - Hassan Al-Wakeel</v>
          </cell>
          <cell r="D102" t="str">
            <v>In Line</v>
          </cell>
        </row>
        <row r="103">
          <cell r="B103" t="str">
            <v>Espirito Santo - Andrew Hogley</v>
          </cell>
          <cell r="D103" t="str">
            <v>Underweight</v>
          </cell>
        </row>
        <row r="104">
          <cell r="B104" t="str">
            <v>Exane BNP Paribas - Antoine Pradayrol</v>
          </cell>
          <cell r="D104" t="str">
            <v>Outperform</v>
          </cell>
        </row>
        <row r="105">
          <cell r="B105" t="str">
            <v>Goldman Sachs - Tim Boddy</v>
          </cell>
          <cell r="D105" t="str">
            <v>Neutral</v>
          </cell>
        </row>
        <row r="106">
          <cell r="B106" t="str">
            <v>Grupo Santander - John Davies</v>
          </cell>
          <cell r="D106" t="str">
            <v>Underperform</v>
          </cell>
        </row>
        <row r="107">
          <cell r="B107" t="str">
            <v>HSBC - Nicolas Cote-Collison</v>
          </cell>
          <cell r="D107" t="str">
            <v>Under review</v>
          </cell>
        </row>
        <row r="108">
          <cell r="B108" t="str">
            <v>ING - Emmanuel Carlier</v>
          </cell>
          <cell r="D108" t="str">
            <v xml:space="preserve">Positive </v>
          </cell>
        </row>
        <row r="109">
          <cell r="B109" t="str">
            <v>JP Morgan - Akhil Dattani</v>
          </cell>
          <cell r="D109" t="str">
            <v>Negative</v>
          </cell>
        </row>
        <row r="110">
          <cell r="B110" t="str">
            <v>KBC Securities - Ruben Devos</v>
          </cell>
          <cell r="D110" t="str">
            <v>No rating</v>
          </cell>
        </row>
        <row r="111">
          <cell r="B111" t="str">
            <v>Kempen &amp; Co - Sander van Oort</v>
          </cell>
          <cell r="D111" t="str">
            <v>Coverage suspended</v>
          </cell>
        </row>
        <row r="112">
          <cell r="B112" t="str">
            <v>Kepler Cheuvreux - Matthijs van Leijenhorst</v>
          </cell>
        </row>
        <row r="113">
          <cell r="B113" t="str">
            <v>Macquarie - Guy Peddy</v>
          </cell>
        </row>
        <row r="114">
          <cell r="B114" t="str">
            <v>Morgan Stanley</v>
          </cell>
        </row>
        <row r="115">
          <cell r="B115" t="str">
            <v>New Street Research - Frank Knowles</v>
          </cell>
        </row>
        <row r="116">
          <cell r="B116" t="str">
            <v>Nomura - Nawar Cristini</v>
          </cell>
        </row>
        <row r="117">
          <cell r="B117" t="str">
            <v>Petercam - Stefaan Genoe</v>
          </cell>
        </row>
        <row r="118">
          <cell r="B118" t="str">
            <v>Pivotal Research Group - Jeff Wlodarczak</v>
          </cell>
        </row>
        <row r="119">
          <cell r="B119" t="str">
            <v>Rabo Securities - Frank Claassen</v>
          </cell>
        </row>
        <row r="120">
          <cell r="B120" t="str">
            <v>Raymond James - Stéphane Beyazian</v>
          </cell>
        </row>
        <row r="121">
          <cell r="B121" t="str">
            <v>Royal Bank of Canada - Michael Bishop</v>
          </cell>
        </row>
        <row r="122">
          <cell r="B122" t="str">
            <v>Société Générale - Ottavio Adorisio</v>
          </cell>
        </row>
        <row r="123">
          <cell r="B123" t="str">
            <v>UBS - Vikram Karnany</v>
          </cell>
        </row>
      </sheetData>
      <sheetData sheetId="1"/>
    </sheetDataSet>
  </externalBook>
</externalLink>
</file>

<file path=xl/externalLinks/externalLink4.xml><?xml version="1.0" encoding="utf-8"?>
<externalLink xmlns="http://schemas.openxmlformats.org/spreadsheetml/2006/main">
  <externalBook xmlns:r="http://schemas.openxmlformats.org/officeDocument/2006/relationships" r:id="rId1">
    <sheetNames>
      <sheetName val="Control"/>
      <sheetName val="Run PPT Report"/>
      <sheetName val="Index"/>
      <sheetName val="Summary"/>
      <sheetName val="KPIs Summary"/>
      <sheetName val="KPI Tables"/>
      <sheetName val="CAC-SAC"/>
      <sheetName val="Revenue"/>
      <sheetName val="COGS-GP"/>
      <sheetName val="Resi-Mob-B2B"/>
      <sheetName val="Indirect E2E"/>
      <sheetName val="Indirect SC"/>
      <sheetName val="Matrix SC-E2E (1)"/>
      <sheetName val="SC-E2E (2)"/>
      <sheetName val="T&amp;I SC-E2E"/>
      <sheetName val="Commercial SC-E2E"/>
      <sheetName val="Finance SC-E2E"/>
      <sheetName val="Mgt &amp; Sup SC-E2E"/>
      <sheetName val="E2E areas"/>
      <sheetName val="Labour"/>
      <sheetName val="P&amp;E Add"/>
      <sheetName val="Capex Tables"/>
      <sheetName val="WC&amp;FCF"/>
      <sheetName val="ProcSummary"/>
      <sheetName val="ProcBuckets"/>
      <sheetName val="Labour (2)"/>
      <sheetName val="ProcByType"/>
      <sheetName val="Change Log"/>
      <sheetName val="PPT Update"/>
      <sheetName val="Run PPT Book"/>
    </sheetNames>
    <sheetDataSet>
      <sheetData sheetId="0">
        <row r="21">
          <cell r="J21" t="str">
            <v>vs PY</v>
          </cell>
        </row>
        <row r="23">
          <cell r="J23" t="str">
            <v>vs PY</v>
          </cell>
        </row>
      </sheetData>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Set>
  </externalBook>
</externalLink>
</file>

<file path=xl/externalLinks/externalLink5.xml><?xml version="1.0" encoding="utf-8"?>
<externalLink xmlns="http://schemas.openxmlformats.org/spreadsheetml/2006/main">
  <externalBook xmlns:r="http://schemas.openxmlformats.org/officeDocument/2006/relationships" r:id="rId1">
    <sheetNames>
      <sheetName val="Control"/>
      <sheetName val="Index"/>
      <sheetName val="Run PPT Report"/>
      <sheetName val="Summary"/>
      <sheetName val="KPIs Summary"/>
      <sheetName val="KPI Tables"/>
      <sheetName val="CAC-SAC"/>
      <sheetName val="Revenue"/>
      <sheetName val="COGS-GP"/>
      <sheetName val="Resi-Mob-B2B"/>
      <sheetName val="Indirect E2E"/>
      <sheetName val="Indirect SC"/>
      <sheetName val="Matrix SC-E2E (1)"/>
      <sheetName val="SC-E2E (2)"/>
      <sheetName val="T&amp;I SC-E2E (1)"/>
      <sheetName val="T&amp;I SC-E2E (2)"/>
      <sheetName val="Commercial SC-E2E (1)"/>
      <sheetName val="Commercial SC-E2E (2)"/>
      <sheetName val="Finance SC-E2E"/>
      <sheetName val="Mgt &amp; Sup SC-E2E"/>
      <sheetName val="E2E areas"/>
      <sheetName val="Labour"/>
      <sheetName val="FTEs"/>
      <sheetName val="P&amp;E Add"/>
      <sheetName val="Capex Tables"/>
      <sheetName val="Driver-SC Matrix"/>
      <sheetName val="WC&amp;FCF"/>
      <sheetName val="ProcSummary"/>
      <sheetName val="ProcBuckets"/>
      <sheetName val="ProcByType"/>
      <sheetName val="OB impact &amp; P-V"/>
      <sheetName val="Change Log"/>
      <sheetName val="PPT Update"/>
      <sheetName val="Run PPT Book"/>
    </sheetNames>
    <sheetDataSet>
      <sheetData sheetId="0">
        <row r="21">
          <cell r="H21">
            <v>2016</v>
          </cell>
        </row>
        <row r="23">
          <cell r="H23">
            <v>2017</v>
          </cell>
        </row>
        <row r="25">
          <cell r="J25" t="str">
            <v>vs PR</v>
          </cell>
        </row>
      </sheetData>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Set>
  </externalBook>
</externalLink>
</file>

<file path=xl/externalLinks/externalLink6.xml><?xml version="1.0" encoding="utf-8"?>
<externalLink xmlns="http://schemas.openxmlformats.org/spreadsheetml/2006/main">
  <externalBook xmlns:r="http://schemas.openxmlformats.org/officeDocument/2006/relationships" r:id="rId1">
    <sheetNames>
      <sheetName val="Q1 2007 (press release format)"/>
      <sheetName val="Validation"/>
      <sheetName val="RGU by business line"/>
      <sheetName val="Bundling (press release format)"/>
      <sheetName val="Cur Q vs. Q-1"/>
      <sheetName val="Cur Q vs Prior Year"/>
      <sheetName val="Q-1 vs Q-2"/>
      <sheetName val="Q-1 vs Q-5"/>
      <sheetName val="Q-2 vs Q-3"/>
      <sheetName val="Q-2 vs Q-6"/>
      <sheetName val="Q-2 vs Q-5"/>
      <sheetName val="Q-3 vs Prior Year"/>
      <sheetName val="Q-3 vs Q-7"/>
      <sheetName val="Q-3 vs Q-5"/>
      <sheetName val="Prior Year vs Q-5"/>
      <sheetName val="UPC Holding BV Cur Quarter"/>
      <sheetName val="UPC Holding BV Prior Quarter"/>
      <sheetName val="Cur Quarter"/>
      <sheetName val="Rolling -1"/>
      <sheetName val="Rolling -2"/>
      <sheetName val="Rolling -3"/>
      <sheetName val="Prior Year"/>
      <sheetName val="Rolling -5"/>
      <sheetName val="Rolling -6"/>
      <sheetName val="Roling -7"/>
      <sheetName val="Q4 2005"/>
      <sheetName val="Q3 2005"/>
      <sheetName val="Q2 2005"/>
      <sheetName val="Q1 2005"/>
      <sheetName val="Q4 2004"/>
      <sheetName val="Variance Q3 2006 vs Q2 2006"/>
      <sheetName val="Variance Q4 2006 vs Q3 2006"/>
      <sheetName val="Variance Q4 2006 vs Q4 2005"/>
      <sheetName val="Variance Q2 vs Q1 2006"/>
      <sheetName val="Variance Q1 2006 vs Q4 2005"/>
      <sheetName val="Variance Q4 2005 vs Q3 2005"/>
      <sheetName val="Variance Q206 vs Q106 %"/>
      <sheetName val="Netherlands (data)"/>
      <sheetName val="Neth-Homes Passed "/>
      <sheetName val="Neth-RGU &amp; Cust"/>
      <sheetName val="Swiss Owned (data)"/>
      <sheetName val="Swiss Partner Network (data)"/>
      <sheetName val="Swiss Combined-Homes Passed"/>
      <sheetName val="Input"/>
      <sheetName val="Swiss Combined-RGU &amp; Cust"/>
      <sheetName val="Austria (data)"/>
      <sheetName val="Austria-Homes passed"/>
      <sheetName val="Austria-RGU &amp; Cust"/>
      <sheetName val="Ireland (data)"/>
      <sheetName val="Ireland-Homes Passed"/>
      <sheetName val="Ireland-RGU &amp; Cust"/>
      <sheetName val="Poland (data)"/>
      <sheetName val="Poland-Homes Passed"/>
      <sheetName val="Poland-RGU &amp; Cust"/>
      <sheetName val="Hungary (data)"/>
      <sheetName val="Hungary-Homes Passed"/>
      <sheetName val="Hungary-RGU &amp; Cust"/>
      <sheetName val="Czech Republic (data)"/>
      <sheetName val="Czech Republic-Homes Passed"/>
      <sheetName val="Czech Republic-RGU &amp; Cust"/>
      <sheetName val=" Karneval (data)"/>
      <sheetName val="Karneval-Homes Passed"/>
      <sheetName val="Karneval-RGU &amp; Cust "/>
      <sheetName val="Slovak Republic (data)"/>
      <sheetName val="Slovak Republic-Homes Passed"/>
      <sheetName val="Slovak Republic-RGU &amp; Cust"/>
      <sheetName val="Romania (data)"/>
      <sheetName val="Romania-Homes Passed"/>
      <sheetName val="Romania-RGU &amp; Cust"/>
      <sheetName val="Slovenia (data)"/>
      <sheetName val="Slovenia-Homes Passed"/>
      <sheetName val="Slovenia-RGU &amp; Cust"/>
      <sheetName val="France - disc ops (data)"/>
      <sheetName val="Belgium Owned (data)"/>
      <sheetName val="Belgium Partner Network (data)"/>
      <sheetName val="Belgium-Homes Passed"/>
      <sheetName val="Belgium-RGU &amp; Cust"/>
      <sheetName val="Japan (data)"/>
      <sheetName val="Japan-Homes Passed"/>
      <sheetName val="Japan-RGU &amp; Cust"/>
      <sheetName val="Chile (data)"/>
      <sheetName val="Chile-Homes Passed"/>
      <sheetName val="Chile-RGU &amp; Cust"/>
      <sheetName val="Puerto Rico (data)"/>
      <sheetName val="Puerto Rico-Homes Passed"/>
      <sheetName val="Puerto Rico-RGU &amp; Cust"/>
      <sheetName val="Brazil (data)"/>
      <sheetName val="Brazil-Homes Passed"/>
      <sheetName val="Brazil-RGU &amp; Cust"/>
      <sheetName val="Peru (data)"/>
      <sheetName val="Peru-Homes Passed"/>
      <sheetName val="Peru-RGU &amp; Cust"/>
      <sheetName val="Austar (data)"/>
      <sheetName val="Austar-Homes Passed"/>
      <sheetName val="Austar-RGU &amp; Cust"/>
      <sheetName val="Bundling Summary Q4 2006"/>
      <sheetName val="Bundling Summary Q3 2006"/>
      <sheetName val="Bundling Summary Q2 2006"/>
      <sheetName val="VOIP Summary"/>
      <sheetName val="Sept 05"/>
      <sheetName val="Sept 05-June 05 Variance"/>
      <sheetName val="Sept 05-Dec 04 Variance"/>
      <sheetName val="Sept 05-Sept 04 Variance"/>
      <sheetName val="June 05-March 05 Variance"/>
      <sheetName val="June 05-Dec 04 Variance"/>
      <sheetName val="June 05-June 04 Variance"/>
      <sheetName val="Mar 05 to Dec 04 variance"/>
      <sheetName val="Dec -Sept 04 Variance"/>
      <sheetName val="Q3 2004"/>
      <sheetName val="Sept 04 - June 04 variance"/>
      <sheetName val="Q2 2004"/>
      <sheetName val="June 04 - March 04 variance"/>
      <sheetName val="Q1 2004"/>
      <sheetName val="Oct 04"/>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row r="2">
          <cell r="G2" t="str">
            <v>Period#Dec;</v>
          </cell>
        </row>
        <row r="12">
          <cell r="B12" t="str">
            <v>LGILIVE</v>
          </cell>
        </row>
      </sheetData>
      <sheetData sheetId="44"/>
      <sheetData sheetId="45"/>
      <sheetData sheetId="46"/>
      <sheetData sheetId="47"/>
      <sheetData sheetId="48"/>
      <sheetData sheetId="49"/>
      <sheetData sheetId="50"/>
      <sheetData sheetId="51"/>
      <sheetData sheetId="52"/>
      <sheetData sheetId="53"/>
      <sheetData sheetId="54"/>
      <sheetData sheetId="55"/>
      <sheetData sheetId="56"/>
      <sheetData sheetId="57"/>
      <sheetData sheetId="58"/>
      <sheetData sheetId="59"/>
      <sheetData sheetId="60"/>
      <sheetData sheetId="61"/>
      <sheetData sheetId="62"/>
      <sheetData sheetId="63"/>
      <sheetData sheetId="64"/>
      <sheetData sheetId="65"/>
      <sheetData sheetId="66"/>
      <sheetData sheetId="67"/>
      <sheetData sheetId="68"/>
      <sheetData sheetId="69"/>
      <sheetData sheetId="70"/>
      <sheetData sheetId="71"/>
      <sheetData sheetId="72"/>
      <sheetData sheetId="73"/>
      <sheetData sheetId="74"/>
      <sheetData sheetId="75"/>
      <sheetData sheetId="76"/>
      <sheetData sheetId="77"/>
      <sheetData sheetId="78"/>
      <sheetData sheetId="79"/>
      <sheetData sheetId="80"/>
      <sheetData sheetId="81"/>
      <sheetData sheetId="82"/>
      <sheetData sheetId="83"/>
      <sheetData sheetId="84"/>
      <sheetData sheetId="85"/>
      <sheetData sheetId="86"/>
      <sheetData sheetId="87"/>
      <sheetData sheetId="88"/>
      <sheetData sheetId="89"/>
      <sheetData sheetId="90"/>
      <sheetData sheetId="91"/>
      <sheetData sheetId="92"/>
      <sheetData sheetId="93"/>
      <sheetData sheetId="94"/>
      <sheetData sheetId="95"/>
      <sheetData sheetId="96"/>
      <sheetData sheetId="97"/>
      <sheetData sheetId="98"/>
      <sheetData sheetId="99"/>
      <sheetData sheetId="100"/>
      <sheetData sheetId="101"/>
      <sheetData sheetId="102"/>
      <sheetData sheetId="103"/>
      <sheetData sheetId="104"/>
      <sheetData sheetId="105"/>
      <sheetData sheetId="106"/>
      <sheetData sheetId="107"/>
      <sheetData sheetId="108"/>
      <sheetData sheetId="109"/>
      <sheetData sheetId="110"/>
      <sheetData sheetId="111"/>
      <sheetData sheetId="112"/>
      <sheetData sheetId="113"/>
    </sheetDataSet>
  </externalBook>
</externalLink>
</file>

<file path=xl/externalLinks/externalLink7.xml><?xml version="1.0" encoding="utf-8"?>
<externalLink xmlns="http://schemas.openxmlformats.org/spreadsheetml/2006/main">
  <externalBook xmlns:r="http://schemas.openxmlformats.org/officeDocument/2006/relationships" r:id="rId1">
    <sheetNames>
      <sheetName val="Input"/>
      <sheetName val="Germany (data)"/>
      <sheetName val="Netherlands (data)"/>
      <sheetName val="Neth-Homes Passed "/>
      <sheetName val="Neth-RGU &amp; Cust"/>
      <sheetName val="Swiss Owned (data)"/>
      <sheetName val="Swiss Partner Network (data)"/>
      <sheetName val="Swiss Combined-Homes Passed"/>
      <sheetName val="Swiss Combined-RGU &amp; Cust"/>
      <sheetName val="Austria (data)"/>
      <sheetName val="Austria-Homes passed"/>
      <sheetName val="Austria-RGU &amp; Cust"/>
      <sheetName val="Ireland (data)"/>
      <sheetName val="Ireland-Homes Passed"/>
      <sheetName val="Ireland-RGU &amp; Cust"/>
      <sheetName val="Poland (data)"/>
      <sheetName val="Poland-Homes Passed"/>
      <sheetName val="Poland-RGU &amp; Cust"/>
      <sheetName val="Hungary (data)"/>
      <sheetName val="Hungary-Homes Passed"/>
      <sheetName val="Hungary-RGU &amp; Cust"/>
      <sheetName val="Czech Republic (data)"/>
      <sheetName val="Czech Republic-Homes Passed"/>
      <sheetName val="Czech Republic-RGU &amp; Cust"/>
      <sheetName val="Slovak Republic (data)"/>
      <sheetName val="Slovak Republic-Homes Passed"/>
      <sheetName val="Slovak Republic-RGU &amp; Cust"/>
      <sheetName val="Romania (data)"/>
      <sheetName val="Romania-Homes Passed"/>
      <sheetName val="Romania-RGU &amp; Cust"/>
      <sheetName val="Slovenia (data)"/>
      <sheetName val="Slovenia-Homes Passed"/>
      <sheetName val="Slovenia-RGU &amp; Cust"/>
      <sheetName val="Belgium Owned (data)"/>
      <sheetName val="Belgium Partner Network (data)"/>
      <sheetName val="Belgium-Homes Passed"/>
      <sheetName val="Belgium-RGU &amp; Cust"/>
      <sheetName val="Chile (data)"/>
      <sheetName val="Chile-Homes Passed"/>
      <sheetName val="Chile-RGU &amp; Cust"/>
      <sheetName val="Puerto Rico (data)"/>
      <sheetName val="Puerto Rico-Homes Passed"/>
      <sheetName val="Puerto Rico-RGU &amp; Cust"/>
      <sheetName val="Austar (data)"/>
      <sheetName val="Austar-Homes Passed"/>
      <sheetName val="Austar-RGU &amp; Cust"/>
    </sheetNames>
    <sheetDataSet>
      <sheetData sheetId="0">
        <row r="12">
          <cell r="B12" t="str">
            <v>LGILIVE</v>
          </cell>
        </row>
      </sheetData>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Set>
  </externalBook>
</externalLink>
</file>

<file path=xl/externalLinks/externalLink8.xml><?xml version="1.0" encoding="utf-8"?>
<externalLink xmlns="http://schemas.openxmlformats.org/spreadsheetml/2006/main">
  <externalBook xmlns:r="http://schemas.openxmlformats.org/officeDocument/2006/relationships" r:id="rId1">
    <sheetNames>
      <sheetName val="Selection"/>
      <sheetName val="Total Company"/>
      <sheetName val="RMD (incl RSC)"/>
      <sheetName val="RMD"/>
      <sheetName val="RSC"/>
      <sheetName val="Telenet Mobile"/>
      <sheetName val="Telenet for Business"/>
      <sheetName val="TB"/>
      <sheetName val="Wholesale"/>
      <sheetName val="Reg Wholesale"/>
      <sheetName val="T&amp;I"/>
      <sheetName val="T&amp;O"/>
      <sheetName val="IT"/>
      <sheetName val="Corp Divisions"/>
      <sheetName val="Fin, purch &amp; log"/>
      <sheetName val="Corp Aff &amp; Comm"/>
      <sheetName val="HR"/>
      <sheetName val="Legal &amp; fac"/>
      <sheetName val="Strat &amp; Corp dev"/>
      <sheetName val="CEO"/>
      <sheetName val="Transform Office"/>
      <sheetName val="Centr adj"/>
      <sheetName val="Retrieve USGaap"/>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row r="7">
          <cell r="V7" t="str">
            <v>P01</v>
          </cell>
        </row>
      </sheetData>
    </sheetDataSet>
  </externalBook>
</externalLink>
</file>

<file path=xl/externalLinks/externalLink9.xml><?xml version="1.0" encoding="utf-8"?>
<externalLink xmlns="http://schemas.openxmlformats.org/spreadsheetml/2006/main">
  <externalBook xmlns:r="http://schemas.openxmlformats.org/officeDocument/2006/relationships" r:id="rId1">
    <sheetNames>
      <sheetName val="Summary"/>
      <sheetName val="Q3 2018"/>
      <sheetName val="FY15"/>
      <sheetName val="FY16 incl BASE"/>
      <sheetName val="FY 2018"/>
      <sheetName val="FY 2019"/>
      <sheetName val="Thinkcell tables"/>
      <sheetName val="FY 2020"/>
      <sheetName val="FY 2021"/>
    </sheetNames>
    <sheetDataSet>
      <sheetData sheetId="0" refreshError="1"/>
      <sheetData sheetId="1" refreshError="1">
        <row r="18">
          <cell r="C18">
            <v>255700</v>
          </cell>
        </row>
        <row r="19">
          <cell r="C19">
            <v>1791200</v>
          </cell>
        </row>
        <row r="20">
          <cell r="C20">
            <v>2046900</v>
          </cell>
        </row>
        <row r="23">
          <cell r="C23">
            <v>1513700</v>
          </cell>
        </row>
        <row r="24">
          <cell r="C24">
            <v>156700</v>
          </cell>
        </row>
        <row r="25">
          <cell r="C25">
            <v>1670400</v>
          </cell>
        </row>
        <row r="28">
          <cell r="C28">
            <v>1200300</v>
          </cell>
        </row>
        <row r="29">
          <cell r="C29">
            <v>102200</v>
          </cell>
        </row>
        <row r="30">
          <cell r="C30">
            <v>1302500</v>
          </cell>
        </row>
        <row r="32">
          <cell r="C32">
            <v>5019800</v>
          </cell>
        </row>
        <row r="35">
          <cell r="C35">
            <v>2124300</v>
          </cell>
        </row>
        <row r="36">
          <cell r="C36">
            <v>623300</v>
          </cell>
        </row>
        <row r="37">
          <cell r="C37">
            <v>2747600</v>
          </cell>
        </row>
      </sheetData>
      <sheetData sheetId="2" refreshError="1"/>
      <sheetData sheetId="3" refreshError="1"/>
      <sheetData sheetId="4" refreshError="1">
        <row r="18">
          <cell r="C18">
            <v>244700</v>
          </cell>
        </row>
        <row r="19">
          <cell r="C19">
            <v>1786600</v>
          </cell>
        </row>
        <row r="20">
          <cell r="C20">
            <v>2031300</v>
          </cell>
        </row>
        <row r="23">
          <cell r="C23">
            <v>1512200</v>
          </cell>
        </row>
        <row r="24">
          <cell r="C24">
            <v>161900</v>
          </cell>
        </row>
        <row r="25">
          <cell r="C25">
            <v>1674100</v>
          </cell>
        </row>
        <row r="28">
          <cell r="C28">
            <v>1197200</v>
          </cell>
        </row>
        <row r="29">
          <cell r="C29">
            <v>105400</v>
          </cell>
        </row>
        <row r="30">
          <cell r="C30">
            <v>1302600</v>
          </cell>
        </row>
        <row r="32">
          <cell r="C32">
            <v>5008000</v>
          </cell>
        </row>
        <row r="35">
          <cell r="C35">
            <v>2155400</v>
          </cell>
        </row>
        <row r="36">
          <cell r="C36">
            <v>515200</v>
          </cell>
        </row>
        <row r="37">
          <cell r="C37">
            <v>2698800</v>
          </cell>
        </row>
        <row r="44">
          <cell r="C44">
            <v>581.5</v>
          </cell>
          <cell r="D44">
            <v>596.79503166605616</v>
          </cell>
        </row>
        <row r="45">
          <cell r="C45">
            <v>606.79999999999995</v>
          </cell>
          <cell r="D45">
            <v>615.89049521529239</v>
          </cell>
        </row>
        <row r="46">
          <cell r="C46">
            <v>239.6</v>
          </cell>
          <cell r="D46">
            <v>243.84964824391449</v>
          </cell>
        </row>
        <row r="47">
          <cell r="C47">
            <v>1427.9</v>
          </cell>
          <cell r="D47">
            <v>1456.5351751252631</v>
          </cell>
        </row>
        <row r="48">
          <cell r="C48">
            <v>508.40000000000003</v>
          </cell>
          <cell r="D48">
            <v>483.14163476801281</v>
          </cell>
        </row>
        <row r="49">
          <cell r="C49">
            <v>1936.3000000000002</v>
          </cell>
          <cell r="D49">
            <v>1939.676809893276</v>
          </cell>
        </row>
        <row r="50">
          <cell r="C50">
            <v>163.1690234421516</v>
          </cell>
          <cell r="D50">
            <v>200.16174434396623</v>
          </cell>
        </row>
        <row r="51">
          <cell r="C51">
            <v>421.6</v>
          </cell>
          <cell r="D51">
            <v>417.56384375067296</v>
          </cell>
        </row>
        <row r="52">
          <cell r="C52">
            <v>2521.1</v>
          </cell>
          <cell r="D52">
            <v>2557.4023979879148</v>
          </cell>
        </row>
        <row r="53">
          <cell r="C53">
            <v>0</v>
          </cell>
          <cell r="D53">
            <v>0</v>
          </cell>
        </row>
        <row r="54">
          <cell r="C54">
            <v>2521.1</v>
          </cell>
          <cell r="D54">
            <v>2557.4023979879148</v>
          </cell>
        </row>
        <row r="55">
          <cell r="C55">
            <v>-1311.1999999999998</v>
          </cell>
          <cell r="D55">
            <v>-1335.9825095326746</v>
          </cell>
        </row>
        <row r="56">
          <cell r="C56">
            <v>1209.9000000000001</v>
          </cell>
          <cell r="D56">
            <v>1221.4198884552402</v>
          </cell>
        </row>
        <row r="57">
          <cell r="C57">
            <v>0.47990956328586731</v>
          </cell>
          <cell r="D57">
            <v>0.47760176083991146</v>
          </cell>
        </row>
        <row r="58">
          <cell r="C58">
            <v>-707.1</v>
          </cell>
        </row>
        <row r="59">
          <cell r="C59">
            <v>-19.7</v>
          </cell>
        </row>
        <row r="60">
          <cell r="C60">
            <v>-2.7</v>
          </cell>
        </row>
        <row r="61">
          <cell r="C61">
            <v>-31.3</v>
          </cell>
        </row>
        <row r="62">
          <cell r="C62">
            <v>449.10000000000008</v>
          </cell>
        </row>
        <row r="63">
          <cell r="C63">
            <v>-224.9</v>
          </cell>
        </row>
        <row r="64">
          <cell r="C64">
            <v>3.5</v>
          </cell>
        </row>
        <row r="65">
          <cell r="C65">
            <v>-76</v>
          </cell>
        </row>
        <row r="66">
          <cell r="C66">
            <v>3.3</v>
          </cell>
        </row>
        <row r="67">
          <cell r="C67">
            <v>0</v>
          </cell>
        </row>
        <row r="68">
          <cell r="C68">
            <v>155.00000000000009</v>
          </cell>
        </row>
        <row r="69">
          <cell r="C69">
            <v>-41.4</v>
          </cell>
        </row>
        <row r="70">
          <cell r="C70">
            <v>113.60000000000008</v>
          </cell>
        </row>
        <row r="73">
          <cell r="C73">
            <v>1209.9000000000001</v>
          </cell>
        </row>
        <row r="74">
          <cell r="C74">
            <v>-208.2</v>
          </cell>
        </row>
        <row r="75">
          <cell r="C75">
            <v>-136.30000000000001</v>
          </cell>
        </row>
        <row r="78">
          <cell r="C78">
            <v>227</v>
          </cell>
        </row>
        <row r="79">
          <cell r="C79">
            <v>381.80000000000007</v>
          </cell>
        </row>
        <row r="83">
          <cell r="C83">
            <v>0</v>
          </cell>
        </row>
        <row r="86">
          <cell r="C86">
            <v>3.9</v>
          </cell>
        </row>
      </sheetData>
      <sheetData sheetId="5" refreshError="1"/>
      <sheetData sheetId="6" refreshError="1"/>
      <sheetData sheetId="7" refreshError="1"/>
      <sheetData sheetId="8"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hyperlink" Target="mailto:dennis.dendas@telenetgroup.be" TargetMode="External"/><Relationship Id="rId2" Type="http://schemas.openxmlformats.org/officeDocument/2006/relationships/hyperlink" Target="mailto:bart.boone@telenetgroup.be" TargetMode="External"/><Relationship Id="rId1" Type="http://schemas.openxmlformats.org/officeDocument/2006/relationships/hyperlink" Target="mailto:rob.goyens@telenetgroup.be" TargetMode="External"/><Relationship Id="rId6" Type="http://schemas.openxmlformats.org/officeDocument/2006/relationships/drawing" Target="../drawings/drawing1.xml"/><Relationship Id="rId5" Type="http://schemas.openxmlformats.org/officeDocument/2006/relationships/printerSettings" Target="../printerSettings/printerSettings1.bin"/><Relationship Id="rId4" Type="http://schemas.openxmlformats.org/officeDocument/2006/relationships/hyperlink" Target="mailto:martine.van.dromme@telenetgroup.be" TargetMode="External"/></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printerSettings" Target="../printerSettings/printerSettings3.bin"/><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vmlDrawing" Target="../drawings/vmlDrawing2.vml"/><Relationship Id="rId1" Type="http://schemas.openxmlformats.org/officeDocument/2006/relationships/printerSettings" Target="../printerSettings/printerSettings4.bin"/></Relationships>
</file>

<file path=xl/worksheets/_rels/sheet4.xml.rels><?xml version="1.0" encoding="UTF-8" standalone="yes"?>
<Relationships xmlns="http://schemas.openxmlformats.org/package/2006/relationships"><Relationship Id="rId2" Type="http://schemas.openxmlformats.org/officeDocument/2006/relationships/vmlDrawing" Target="../drawings/vmlDrawing3.vml"/><Relationship Id="rId1" Type="http://schemas.openxmlformats.org/officeDocument/2006/relationships/printerSettings" Target="../printerSettings/printerSettings5.bin"/></Relationships>
</file>

<file path=xl/worksheets/_rels/sheet5.xml.rels><?xml version="1.0" encoding="UTF-8" standalone="yes"?>
<Relationships xmlns="http://schemas.openxmlformats.org/package/2006/relationships"><Relationship Id="rId2" Type="http://schemas.openxmlformats.org/officeDocument/2006/relationships/vmlDrawing" Target="../drawings/vmlDrawing4.vml"/><Relationship Id="rId1" Type="http://schemas.openxmlformats.org/officeDocument/2006/relationships/printerSettings" Target="../printerSettings/printerSettings6.bin"/></Relationships>
</file>

<file path=xl/worksheets/_rels/sheet6.xml.rels><?xml version="1.0" encoding="UTF-8" standalone="yes"?>
<Relationships xmlns="http://schemas.openxmlformats.org/package/2006/relationships"><Relationship Id="rId2" Type="http://schemas.openxmlformats.org/officeDocument/2006/relationships/vmlDrawing" Target="../drawings/vmlDrawing5.vml"/><Relationship Id="rId1" Type="http://schemas.openxmlformats.org/officeDocument/2006/relationships/printerSettings" Target="../printerSettings/printerSettings7.bin"/></Relationships>
</file>

<file path=xl/worksheets/_rels/sheet7.xml.rels><?xml version="1.0" encoding="UTF-8" standalone="yes"?>
<Relationships xmlns="http://schemas.openxmlformats.org/package/2006/relationships"><Relationship Id="rId2" Type="http://schemas.openxmlformats.org/officeDocument/2006/relationships/vmlDrawing" Target="../drawings/vmlDrawing6.vml"/><Relationship Id="rId1" Type="http://schemas.openxmlformats.org/officeDocument/2006/relationships/printerSettings" Target="../printerSettings/printerSettings8.bin"/></Relationships>
</file>

<file path=xl/worksheets/_rels/sheet8.xml.rels><?xml version="1.0" encoding="UTF-8" standalone="yes"?>
<Relationships xmlns="http://schemas.openxmlformats.org/package/2006/relationships"><Relationship Id="rId2" Type="http://schemas.openxmlformats.org/officeDocument/2006/relationships/vmlDrawing" Target="../drawings/vmlDrawing7.vml"/><Relationship Id="rId1" Type="http://schemas.openxmlformats.org/officeDocument/2006/relationships/printerSettings" Target="../printerSettings/printerSettings9.bin"/></Relationships>
</file>

<file path=xl/worksheets/_rels/sheet9.xml.rels><?xml version="1.0" encoding="UTF-8" standalone="yes"?>
<Relationships xmlns="http://schemas.openxmlformats.org/package/2006/relationships"><Relationship Id="rId2" Type="http://schemas.openxmlformats.org/officeDocument/2006/relationships/vmlDrawing" Target="../drawings/vmlDrawing8.vml"/><Relationship Id="rId1" Type="http://schemas.openxmlformats.org/officeDocument/2006/relationships/printerSettings" Target="../printerSettings/printerSettings10.bin"/></Relationships>
</file>

<file path=xl/worksheets/sheet1.xml><?xml version="1.0" encoding="utf-8"?>
<worksheet xmlns="http://schemas.openxmlformats.org/spreadsheetml/2006/main" xmlns:r="http://schemas.openxmlformats.org/officeDocument/2006/relationships">
  <sheetPr>
    <tabColor rgb="FFFFCC00"/>
    <pageSetUpPr fitToPage="1"/>
  </sheetPr>
  <dimension ref="B6:W47"/>
  <sheetViews>
    <sheetView topLeftCell="A7" zoomScale="90" zoomScaleNormal="90" workbookViewId="0">
      <selection activeCell="H42" sqref="H42"/>
    </sheetView>
  </sheetViews>
  <sheetFormatPr defaultRowHeight="11.25"/>
  <cols>
    <col min="1" max="4" width="9.140625" style="184"/>
    <col min="5" max="5" width="14" style="184" customWidth="1"/>
    <col min="6" max="6" width="9.140625" style="184"/>
    <col min="7" max="7" width="4.7109375" style="184" customWidth="1"/>
    <col min="8" max="16384" width="9.140625" style="184"/>
  </cols>
  <sheetData>
    <row r="6" spans="2:13" ht="20.25">
      <c r="E6" s="204" t="s">
        <v>197</v>
      </c>
      <c r="F6" s="185"/>
      <c r="G6" s="185"/>
      <c r="H6" s="185"/>
      <c r="I6" s="185"/>
      <c r="J6" s="185"/>
      <c r="K6" s="185"/>
      <c r="L6" s="185"/>
      <c r="M6" s="185"/>
    </row>
    <row r="10" spans="2:13">
      <c r="G10" s="186"/>
    </row>
    <row r="12" spans="2:13" ht="15.75">
      <c r="B12" s="196" t="s">
        <v>49</v>
      </c>
    </row>
    <row r="14" spans="2:13" s="187" customFormat="1" ht="13.5" thickBot="1"/>
    <row r="15" spans="2:13" s="188" customFormat="1" ht="23.25" customHeight="1" thickTop="1" thickBot="1">
      <c r="C15" s="348" t="s">
        <v>198</v>
      </c>
      <c r="D15" s="349"/>
      <c r="E15" s="349"/>
      <c r="F15" s="349"/>
      <c r="G15" s="350"/>
      <c r="I15" s="348" t="s">
        <v>38</v>
      </c>
      <c r="J15" s="349"/>
      <c r="K15" s="349"/>
      <c r="L15" s="349"/>
      <c r="M15" s="350"/>
    </row>
    <row r="16" spans="2:13" s="188" customFormat="1" ht="9" customHeight="1" thickTop="1" thickBot="1">
      <c r="C16" s="187"/>
      <c r="D16" s="187"/>
      <c r="E16" s="187"/>
      <c r="F16" s="187"/>
      <c r="G16" s="187"/>
    </row>
    <row r="17" spans="2:23" s="188" customFormat="1" ht="23.25" customHeight="1" thickTop="1" thickBot="1">
      <c r="C17" s="348" t="s">
        <v>59</v>
      </c>
      <c r="D17" s="349"/>
      <c r="E17" s="349"/>
      <c r="F17" s="349"/>
      <c r="G17" s="350"/>
      <c r="I17" s="348" t="s">
        <v>147</v>
      </c>
      <c r="J17" s="349"/>
      <c r="K17" s="349"/>
      <c r="L17" s="349"/>
      <c r="M17" s="350"/>
    </row>
    <row r="18" spans="2:23" s="188" customFormat="1" ht="8.25" customHeight="1" thickTop="1" thickBot="1">
      <c r="C18" s="189"/>
      <c r="D18" s="190"/>
      <c r="E18" s="190"/>
      <c r="F18" s="190"/>
      <c r="G18" s="190"/>
    </row>
    <row r="19" spans="2:23" s="188" customFormat="1" ht="23.25" customHeight="1" thickTop="1" thickBot="1">
      <c r="C19" s="348" t="s">
        <v>72</v>
      </c>
      <c r="D19" s="349"/>
      <c r="E19" s="349"/>
      <c r="F19" s="349"/>
      <c r="G19" s="350"/>
      <c r="I19" s="348" t="s">
        <v>148</v>
      </c>
      <c r="J19" s="349"/>
      <c r="K19" s="349"/>
      <c r="L19" s="349"/>
      <c r="M19" s="350"/>
    </row>
    <row r="20" spans="2:23" s="187" customFormat="1" ht="8.25" customHeight="1" thickTop="1" thickBot="1">
      <c r="C20" s="191"/>
      <c r="D20" s="191"/>
      <c r="E20" s="191"/>
      <c r="F20" s="191"/>
      <c r="G20" s="191"/>
    </row>
    <row r="21" spans="2:23" s="187" customFormat="1" ht="23.25" customHeight="1" thickTop="1" thickBot="1">
      <c r="C21" s="348" t="s">
        <v>90</v>
      </c>
      <c r="D21" s="349"/>
      <c r="E21" s="349"/>
      <c r="F21" s="349"/>
      <c r="G21" s="350"/>
      <c r="Q21" s="184"/>
      <c r="R21" s="192"/>
      <c r="S21" s="192"/>
      <c r="T21" s="192"/>
      <c r="U21" s="192"/>
      <c r="V21" s="192"/>
      <c r="W21" s="192"/>
    </row>
    <row r="22" spans="2:23" s="187" customFormat="1" ht="8.25" customHeight="1" thickTop="1" thickBot="1">
      <c r="Q22" s="184"/>
      <c r="R22" s="192"/>
      <c r="S22" s="192"/>
      <c r="T22" s="192"/>
      <c r="U22" s="192"/>
      <c r="V22" s="192"/>
      <c r="W22" s="192"/>
    </row>
    <row r="23" spans="2:23" s="187" customFormat="1" ht="23.25" customHeight="1" thickTop="1" thickBot="1">
      <c r="C23" s="348" t="s">
        <v>107</v>
      </c>
      <c r="D23" s="349"/>
      <c r="E23" s="349"/>
      <c r="F23" s="349"/>
      <c r="G23" s="350"/>
      <c r="Q23" s="184"/>
      <c r="R23" s="192"/>
      <c r="S23" s="192"/>
      <c r="T23" s="192"/>
      <c r="U23" s="192"/>
      <c r="V23" s="192"/>
      <c r="W23" s="192"/>
    </row>
    <row r="24" spans="2:23" s="187" customFormat="1" ht="8.25" customHeight="1" thickTop="1">
      <c r="C24" s="191"/>
      <c r="D24" s="191"/>
      <c r="E24" s="191"/>
      <c r="F24" s="191"/>
      <c r="G24" s="191"/>
    </row>
    <row r="25" spans="2:23" s="188" customFormat="1" ht="15.75" customHeight="1">
      <c r="C25" s="193"/>
      <c r="D25" s="194"/>
      <c r="E25" s="194"/>
      <c r="F25" s="194"/>
      <c r="G25" s="194"/>
      <c r="U25" s="195"/>
      <c r="V25" s="195"/>
      <c r="W25" s="195"/>
    </row>
    <row r="26" spans="2:23" s="198" customFormat="1" ht="15.75" customHeight="1">
      <c r="B26" s="196" t="s">
        <v>36</v>
      </c>
      <c r="C26" s="197"/>
      <c r="D26" s="194"/>
      <c r="E26" s="194"/>
      <c r="F26" s="194"/>
      <c r="G26" s="194"/>
      <c r="U26" s="199"/>
      <c r="V26" s="199"/>
      <c r="W26" s="199"/>
    </row>
    <row r="27" spans="2:23" s="198" customFormat="1" ht="15.75" customHeight="1">
      <c r="B27" s="200" t="s">
        <v>34</v>
      </c>
      <c r="C27" s="200"/>
      <c r="D27" s="200"/>
      <c r="E27" s="200"/>
      <c r="F27" s="200"/>
      <c r="G27" s="200"/>
      <c r="H27" s="200"/>
      <c r="I27" s="200"/>
      <c r="U27" s="199"/>
      <c r="V27" s="199"/>
      <c r="W27" s="199"/>
    </row>
    <row r="28" spans="2:23" s="198" customFormat="1" ht="68.25" customHeight="1">
      <c r="B28" s="351" t="s">
        <v>33</v>
      </c>
      <c r="C28" s="351"/>
      <c r="D28" s="351"/>
      <c r="E28" s="351"/>
      <c r="F28" s="351"/>
      <c r="G28" s="351"/>
      <c r="H28" s="351"/>
      <c r="I28" s="351"/>
      <c r="J28" s="351"/>
      <c r="K28" s="351"/>
      <c r="L28" s="351"/>
      <c r="M28" s="351"/>
      <c r="N28" s="351"/>
      <c r="O28" s="351"/>
      <c r="P28" s="351"/>
      <c r="Q28" s="351"/>
      <c r="R28" s="351"/>
      <c r="S28" s="351"/>
      <c r="T28" s="351"/>
      <c r="U28" s="351"/>
      <c r="V28" s="351"/>
      <c r="W28" s="199"/>
    </row>
    <row r="29" spans="2:23" s="198" customFormat="1" ht="15.75" customHeight="1">
      <c r="C29" s="197"/>
      <c r="D29" s="194"/>
      <c r="E29" s="194"/>
      <c r="F29" s="194"/>
      <c r="G29" s="194"/>
      <c r="U29" s="199"/>
      <c r="V29" s="199"/>
      <c r="W29" s="199"/>
    </row>
    <row r="30" spans="2:23" s="198" customFormat="1" ht="15.75" customHeight="1">
      <c r="B30" s="196" t="s">
        <v>37</v>
      </c>
      <c r="C30" s="197"/>
      <c r="D30" s="194"/>
      <c r="E30" s="194"/>
      <c r="F30" s="194"/>
      <c r="G30" s="194"/>
      <c r="U30" s="199"/>
      <c r="V30" s="199"/>
      <c r="W30" s="199"/>
    </row>
    <row r="31" spans="2:23" s="200" customFormat="1" ht="12.75">
      <c r="B31" s="200" t="s">
        <v>199</v>
      </c>
      <c r="C31" s="197"/>
      <c r="D31" s="194"/>
      <c r="E31" s="194"/>
      <c r="F31" s="194"/>
      <c r="G31" s="194"/>
      <c r="T31" s="201"/>
      <c r="U31" s="201"/>
      <c r="V31" s="202"/>
      <c r="W31" s="203"/>
    </row>
    <row r="32" spans="2:23" s="200" customFormat="1" ht="12.75">
      <c r="B32" s="200" t="s">
        <v>200</v>
      </c>
      <c r="C32" s="197"/>
      <c r="D32" s="194"/>
      <c r="E32" s="194"/>
      <c r="F32" s="194"/>
      <c r="G32" s="194"/>
      <c r="T32" s="201"/>
      <c r="U32" s="201"/>
      <c r="V32" s="202"/>
      <c r="W32" s="203"/>
    </row>
    <row r="33" spans="2:23" s="198" customFormat="1" ht="15.75" customHeight="1">
      <c r="B33" s="200"/>
      <c r="C33" s="197"/>
      <c r="D33" s="194"/>
      <c r="E33" s="194"/>
      <c r="F33" s="194"/>
      <c r="G33" s="194"/>
      <c r="U33" s="199"/>
      <c r="V33" s="199"/>
      <c r="W33" s="199"/>
    </row>
    <row r="34" spans="2:23" s="198" customFormat="1" ht="15.75" customHeight="1">
      <c r="C34" s="197"/>
      <c r="D34" s="194"/>
      <c r="E34" s="194"/>
      <c r="F34" s="194"/>
      <c r="G34" s="194"/>
      <c r="U34" s="199"/>
      <c r="V34" s="199"/>
      <c r="W34" s="199"/>
    </row>
    <row r="35" spans="2:23" s="200" customFormat="1" ht="15.75">
      <c r="B35" s="196" t="s">
        <v>136</v>
      </c>
      <c r="T35" s="201"/>
      <c r="U35" s="201"/>
      <c r="V35" s="202"/>
      <c r="W35" s="203"/>
    </row>
    <row r="36" spans="2:23" s="200" customFormat="1" ht="12.75">
      <c r="S36" s="202"/>
      <c r="T36" s="202"/>
      <c r="U36" s="202"/>
      <c r="V36" s="202"/>
      <c r="W36" s="203"/>
    </row>
    <row r="37" spans="2:23" ht="12.75">
      <c r="D37" s="200" t="s">
        <v>30</v>
      </c>
      <c r="M37" s="200" t="s">
        <v>96</v>
      </c>
      <c r="R37" s="200"/>
    </row>
    <row r="38" spans="2:23" ht="3.75" customHeight="1">
      <c r="D38" s="200"/>
      <c r="M38" s="200"/>
      <c r="R38" s="200"/>
    </row>
    <row r="39" spans="2:23" ht="12.75">
      <c r="D39" s="200" t="s">
        <v>137</v>
      </c>
      <c r="M39" s="200" t="s">
        <v>97</v>
      </c>
    </row>
    <row r="40" spans="2:23" ht="12.75">
      <c r="D40" s="200" t="s">
        <v>73</v>
      </c>
      <c r="M40" s="200" t="s">
        <v>98</v>
      </c>
    </row>
    <row r="41" spans="2:23" ht="12.75">
      <c r="D41" s="200" t="s">
        <v>31</v>
      </c>
      <c r="M41" s="200" t="s">
        <v>138</v>
      </c>
    </row>
    <row r="42" spans="2:23" ht="12.75">
      <c r="D42" s="200"/>
    </row>
    <row r="43" spans="2:23" ht="12.75">
      <c r="D43" s="200" t="s">
        <v>139</v>
      </c>
      <c r="M43" s="200" t="s">
        <v>140</v>
      </c>
    </row>
    <row r="44" spans="2:23" ht="4.5" customHeight="1">
      <c r="D44" s="200"/>
      <c r="M44" s="200"/>
    </row>
    <row r="45" spans="2:23" ht="12.75">
      <c r="D45" s="200" t="s">
        <v>141</v>
      </c>
      <c r="M45" s="200" t="s">
        <v>142</v>
      </c>
    </row>
    <row r="46" spans="2:23" ht="12.75">
      <c r="D46" s="200" t="s">
        <v>143</v>
      </c>
      <c r="M46" s="200" t="s">
        <v>144</v>
      </c>
    </row>
    <row r="47" spans="2:23" ht="12.75">
      <c r="D47" s="200" t="s">
        <v>145</v>
      </c>
      <c r="M47" s="200" t="s">
        <v>146</v>
      </c>
    </row>
  </sheetData>
  <mergeCells count="9">
    <mergeCell ref="I15:M15"/>
    <mergeCell ref="B28:V28"/>
    <mergeCell ref="C15:G15"/>
    <mergeCell ref="C19:G19"/>
    <mergeCell ref="C21:G21"/>
    <mergeCell ref="C17:G17"/>
    <mergeCell ref="C23:G23"/>
    <mergeCell ref="I17:M17"/>
    <mergeCell ref="I19:M19"/>
  </mergeCells>
  <hyperlinks>
    <hyperlink ref="I15" location="'Income Statement'!A1" display="I. Income Statement"/>
    <hyperlink ref="I15:M15" location="Participants!A1" display="PARTICIPANTS"/>
    <hyperlink ref="C15:G15" location="'Q1 2018'!Print_Area" display="Q1 2018"/>
    <hyperlink ref="C17:G17" location="'FY 2018'!Print_Area" display="FY 2018"/>
    <hyperlink ref="C19:G19" location="'FY 2019'!Print_Area" display="FY 2019"/>
    <hyperlink ref="C21:G21" location="'FY 2020'!Print_Area" display="FY 2020"/>
    <hyperlink ref="C23:G23" location="'FY 2021'!Print_Area" display="FY 2021"/>
    <hyperlink ref="D40" r:id="rId1"/>
    <hyperlink ref="D46" r:id="rId2"/>
    <hyperlink ref="M40" r:id="rId3"/>
    <hyperlink ref="M46" r:id="rId4"/>
    <hyperlink ref="I17" location="'Income Statement'!A1" display="I. Income Statement"/>
    <hyperlink ref="I17:M17" location="'Rebased FY 2017'!Print_Area" display="REBASED FY 2017"/>
    <hyperlink ref="I19" location="'Income Statement'!A1" display="I. Income Statement"/>
    <hyperlink ref="I19:M19" location="Definitions!Print_Area" display="DEFINITIONS"/>
  </hyperlinks>
  <printOptions horizontalCentered="1" verticalCentered="1"/>
  <pageMargins left="0" right="0" top="0" bottom="0" header="0" footer="0"/>
  <pageSetup paperSize="9" scale="61" orientation="landscape" r:id="rId5"/>
  <headerFooter alignWithMargins="0"/>
  <drawing r:id="rId6"/>
</worksheet>
</file>

<file path=xl/worksheets/sheet2.xml><?xml version="1.0" encoding="utf-8"?>
<worksheet xmlns="http://schemas.openxmlformats.org/spreadsheetml/2006/main" xmlns:r="http://schemas.openxmlformats.org/officeDocument/2006/relationships">
  <sheetPr>
    <tabColor rgb="FFFFCC00"/>
    <pageSetUpPr fitToPage="1"/>
  </sheetPr>
  <dimension ref="B2:O88"/>
  <sheetViews>
    <sheetView showGridLines="0" topLeftCell="A16" zoomScale="70" zoomScaleNormal="70" workbookViewId="0">
      <selection activeCell="B80" sqref="B80"/>
    </sheetView>
  </sheetViews>
  <sheetFormatPr defaultRowHeight="12"/>
  <cols>
    <col min="1" max="1" width="3" style="1" customWidth="1"/>
    <col min="2" max="2" width="70.7109375" style="1" customWidth="1"/>
    <col min="3" max="5" width="17.7109375" style="1" customWidth="1"/>
    <col min="6" max="6" width="10.42578125" style="35" customWidth="1"/>
    <col min="7" max="7" width="10.7109375" style="35" customWidth="1"/>
    <col min="8" max="8" width="17.7109375" style="1" customWidth="1"/>
    <col min="9" max="9" width="11" style="38" customWidth="1"/>
    <col min="10" max="10" width="10.5703125" style="38" customWidth="1"/>
    <col min="11" max="11" width="17.7109375" style="1" customWidth="1"/>
    <col min="12" max="12" width="10.85546875" style="1" customWidth="1"/>
    <col min="13" max="13" width="10.42578125" style="38" customWidth="1"/>
    <col min="14" max="14" width="2.7109375" style="1" customWidth="1"/>
    <col min="15" max="16384" width="9.140625" style="1"/>
  </cols>
  <sheetData>
    <row r="2" spans="2:13" ht="18">
      <c r="B2" s="355" t="s">
        <v>201</v>
      </c>
      <c r="C2" s="355"/>
      <c r="D2" s="355"/>
      <c r="E2" s="355"/>
      <c r="F2" s="355"/>
      <c r="G2" s="355"/>
      <c r="H2" s="355"/>
      <c r="I2" s="355"/>
      <c r="J2" s="355"/>
      <c r="K2" s="355"/>
      <c r="L2" s="355"/>
      <c r="M2" s="355"/>
    </row>
    <row r="3" spans="2:13" ht="18.75" thickBot="1">
      <c r="B3" s="65"/>
      <c r="C3" s="77"/>
      <c r="D3" s="65"/>
      <c r="E3" s="65"/>
      <c r="F3" s="65"/>
      <c r="G3" s="77"/>
      <c r="H3" s="65"/>
      <c r="I3" s="65"/>
      <c r="J3" s="77"/>
      <c r="K3" s="65"/>
      <c r="L3" s="77"/>
      <c r="M3" s="65"/>
    </row>
    <row r="4" spans="2:13" ht="19.5" thickTop="1" thickBot="1">
      <c r="B4" s="43" t="s">
        <v>32</v>
      </c>
      <c r="C4" s="48"/>
      <c r="D4" s="18"/>
      <c r="E4" s="18"/>
      <c r="F4" s="31"/>
      <c r="G4" s="31"/>
      <c r="H4" s="19"/>
      <c r="I4" s="36"/>
      <c r="J4" s="36"/>
      <c r="K4" s="19"/>
      <c r="L4" s="64"/>
      <c r="M4" s="36"/>
    </row>
    <row r="5" spans="2:13" ht="12.75" thickTop="1"/>
    <row r="6" spans="2:13" ht="12" customHeight="1">
      <c r="B6" s="27"/>
      <c r="C6" s="27"/>
      <c r="D6" s="354"/>
      <c r="E6" s="354"/>
      <c r="F6" s="354"/>
      <c r="G6" s="354"/>
      <c r="H6" s="354"/>
      <c r="I6" s="354"/>
      <c r="J6" s="354"/>
      <c r="K6" s="354"/>
      <c r="L6" s="354"/>
      <c r="M6" s="354"/>
    </row>
    <row r="8" spans="2:13" ht="21" customHeight="1">
      <c r="C8" s="359" t="s">
        <v>192</v>
      </c>
      <c r="D8" s="359" t="s">
        <v>193</v>
      </c>
      <c r="E8" s="357" t="s">
        <v>194</v>
      </c>
      <c r="F8" s="352" t="s">
        <v>94</v>
      </c>
      <c r="G8" s="352" t="s">
        <v>95</v>
      </c>
      <c r="H8" s="357" t="s">
        <v>195</v>
      </c>
      <c r="I8" s="352" t="s">
        <v>94</v>
      </c>
      <c r="J8" s="352" t="s">
        <v>95</v>
      </c>
      <c r="K8" s="357" t="s">
        <v>196</v>
      </c>
      <c r="L8" s="352" t="s">
        <v>94</v>
      </c>
      <c r="M8" s="352" t="s">
        <v>95</v>
      </c>
    </row>
    <row r="9" spans="2:13" ht="21" customHeight="1">
      <c r="C9" s="360"/>
      <c r="D9" s="360"/>
      <c r="E9" s="358"/>
      <c r="F9" s="353"/>
      <c r="G9" s="353"/>
      <c r="H9" s="358"/>
      <c r="I9" s="353"/>
      <c r="J9" s="353"/>
      <c r="K9" s="358"/>
      <c r="L9" s="353"/>
      <c r="M9" s="353"/>
    </row>
    <row r="10" spans="2:13" ht="9.75" customHeight="1">
      <c r="C10" s="2"/>
      <c r="D10" s="4"/>
      <c r="E10" s="4"/>
      <c r="F10" s="45"/>
      <c r="G10" s="32"/>
      <c r="H10" s="3"/>
      <c r="I10" s="45"/>
      <c r="J10" s="32"/>
      <c r="K10" s="3"/>
      <c r="L10" s="3"/>
      <c r="M10" s="45"/>
    </row>
    <row r="11" spans="2:13" ht="15" customHeight="1">
      <c r="B11" s="12" t="s">
        <v>28</v>
      </c>
      <c r="C11" s="13"/>
      <c r="D11" s="14"/>
      <c r="E11" s="14"/>
      <c r="F11" s="46"/>
      <c r="G11" s="33"/>
      <c r="H11" s="15"/>
      <c r="I11" s="46"/>
      <c r="J11" s="33"/>
      <c r="K11" s="15"/>
      <c r="L11" s="46"/>
      <c r="M11" s="46"/>
    </row>
    <row r="12" spans="2:13" ht="12" customHeight="1">
      <c r="B12" s="16"/>
      <c r="C12" s="81"/>
      <c r="D12" s="82"/>
      <c r="E12" s="5"/>
      <c r="F12" s="47"/>
      <c r="G12" s="32"/>
      <c r="H12" s="3"/>
      <c r="I12" s="47"/>
      <c r="J12" s="32"/>
      <c r="K12" s="3"/>
      <c r="L12" s="47"/>
      <c r="M12" s="47"/>
    </row>
    <row r="13" spans="2:13" ht="13.5" customHeight="1">
      <c r="B13" s="17" t="s">
        <v>2</v>
      </c>
      <c r="C13" s="81"/>
      <c r="D13" s="82"/>
      <c r="E13" s="5"/>
      <c r="F13" s="47"/>
      <c r="G13" s="32"/>
      <c r="H13" s="3"/>
      <c r="I13" s="47"/>
      <c r="J13" s="32"/>
      <c r="K13" s="3"/>
      <c r="L13" s="47"/>
      <c r="M13" s="57"/>
    </row>
    <row r="14" spans="2:13" ht="13.5" customHeight="1">
      <c r="B14" s="16" t="s">
        <v>5</v>
      </c>
      <c r="C14" s="9">
        <f>IF(OR('[9]Q3 2018'!C18="error",'[9]Q3 2018'!C18=0),"",'[9]Q3 2018'!C18)</f>
        <v>255700</v>
      </c>
      <c r="D14" s="120"/>
      <c r="E14" s="10">
        <v>199200</v>
      </c>
      <c r="F14" s="88">
        <v>-0.22096206491982795</v>
      </c>
      <c r="G14" s="134"/>
      <c r="H14" s="10">
        <v>173922.90000000002</v>
      </c>
      <c r="I14" s="88">
        <v>-0.31981658193195139</v>
      </c>
      <c r="J14" s="134"/>
      <c r="K14" s="10">
        <v>206509.98632010934</v>
      </c>
      <c r="L14" s="88">
        <v>-0.19237392913527829</v>
      </c>
      <c r="M14" s="142"/>
    </row>
    <row r="15" spans="2:13" ht="13.5" customHeight="1">
      <c r="B15" s="16" t="s">
        <v>4</v>
      </c>
      <c r="C15" s="9">
        <f>IF(OR('[9]Q3 2018'!C19="error",'[9]Q3 2018'!C19=0),"",'[9]Q3 2018'!C19)</f>
        <v>1791200</v>
      </c>
      <c r="D15" s="120"/>
      <c r="E15" s="10">
        <v>1750250</v>
      </c>
      <c r="F15" s="88">
        <v>-2.2861768646717295E-2</v>
      </c>
      <c r="G15" s="134"/>
      <c r="H15" s="10">
        <v>1744500</v>
      </c>
      <c r="I15" s="88">
        <v>-2.6071907101384517E-2</v>
      </c>
      <c r="J15" s="134"/>
      <c r="K15" s="10">
        <v>1779790.0136798907</v>
      </c>
      <c r="L15" s="88">
        <v>-6.3700236266800436E-3</v>
      </c>
      <c r="M15" s="142"/>
    </row>
    <row r="16" spans="2:13" s="114" customFormat="1" ht="13.5" customHeight="1">
      <c r="B16" s="111" t="s">
        <v>0</v>
      </c>
      <c r="C16" s="59">
        <f>IF(OR('[9]Q3 2018'!C20="error",'[9]Q3 2018'!C20=0),"",'[9]Q3 2018'!C20)</f>
        <v>2046900</v>
      </c>
      <c r="D16" s="120"/>
      <c r="E16" s="59">
        <v>1948700</v>
      </c>
      <c r="F16" s="126">
        <v>-4.7974986565049615E-2</v>
      </c>
      <c r="G16" s="135"/>
      <c r="H16" s="59">
        <v>1941300</v>
      </c>
      <c r="I16" s="126">
        <v>-5.1590209585226421E-2</v>
      </c>
      <c r="J16" s="135"/>
      <c r="K16" s="59">
        <v>1986300</v>
      </c>
      <c r="L16" s="126">
        <v>-2.9605745273340145E-2</v>
      </c>
      <c r="M16" s="143"/>
    </row>
    <row r="17" spans="2:13" ht="12" customHeight="1">
      <c r="B17" s="16"/>
      <c r="C17" s="9"/>
      <c r="D17" s="9"/>
      <c r="E17" s="9"/>
      <c r="F17" s="88"/>
      <c r="G17" s="136"/>
      <c r="H17" s="9"/>
      <c r="I17" s="88" t="s">
        <v>188</v>
      </c>
      <c r="J17" s="136"/>
      <c r="K17" s="9"/>
      <c r="L17" s="88" t="s">
        <v>188</v>
      </c>
      <c r="M17" s="136"/>
    </row>
    <row r="18" spans="2:13" ht="13.5" customHeight="1">
      <c r="B18" s="17" t="s">
        <v>3</v>
      </c>
      <c r="C18" s="9"/>
      <c r="D18" s="9"/>
      <c r="E18" s="9"/>
      <c r="F18" s="88"/>
      <c r="G18" s="136"/>
      <c r="H18" s="9"/>
      <c r="I18" s="88" t="s">
        <v>188</v>
      </c>
      <c r="J18" s="136"/>
      <c r="K18" s="9"/>
      <c r="L18" s="88" t="s">
        <v>188</v>
      </c>
      <c r="M18" s="136"/>
    </row>
    <row r="19" spans="2:13" ht="13.5" customHeight="1">
      <c r="B19" s="16" t="s">
        <v>6</v>
      </c>
      <c r="C19" s="9">
        <f>IF(OR('[9]Q3 2018'!C23="error",'[9]Q3 2018'!C23=0),"",'[9]Q3 2018'!C23)</f>
        <v>1513700</v>
      </c>
      <c r="D19" s="120"/>
      <c r="E19" s="10">
        <v>1479900</v>
      </c>
      <c r="F19" s="88">
        <v>-2.2329391557111666E-2</v>
      </c>
      <c r="G19" s="134"/>
      <c r="H19" s="10">
        <v>1473900</v>
      </c>
      <c r="I19" s="88">
        <v>-2.6293188874942142E-2</v>
      </c>
      <c r="J19" s="134"/>
      <c r="K19" s="10">
        <v>1497451.0891930223</v>
      </c>
      <c r="L19" s="88">
        <v>-1.0734564845727435E-2</v>
      </c>
      <c r="M19" s="142"/>
    </row>
    <row r="20" spans="2:13" ht="13.5" customHeight="1">
      <c r="B20" s="16" t="s">
        <v>7</v>
      </c>
      <c r="C20" s="9">
        <f>IF(OR('[9]Q3 2018'!C24="error",'[9]Q3 2018'!C24=0),"",'[9]Q3 2018'!C24)</f>
        <v>156700</v>
      </c>
      <c r="D20" s="120"/>
      <c r="E20" s="10">
        <v>184600</v>
      </c>
      <c r="F20" s="88">
        <v>0.1780472239948947</v>
      </c>
      <c r="G20" s="134"/>
      <c r="H20" s="10">
        <v>161900</v>
      </c>
      <c r="I20" s="88">
        <v>3.3184428844926561E-2</v>
      </c>
      <c r="J20" s="134"/>
      <c r="K20" s="10">
        <v>191900</v>
      </c>
      <c r="L20" s="88">
        <v>0.22463305679642631</v>
      </c>
      <c r="M20" s="142"/>
    </row>
    <row r="21" spans="2:13" s="114" customFormat="1" ht="13.5" customHeight="1">
      <c r="B21" s="111" t="s">
        <v>8</v>
      </c>
      <c r="C21" s="59">
        <f>IF(OR('[9]Q3 2018'!C25="error",'[9]Q3 2018'!C25=0),"",'[9]Q3 2018'!C25)</f>
        <v>1670400</v>
      </c>
      <c r="D21" s="120"/>
      <c r="E21" s="59">
        <v>1664300</v>
      </c>
      <c r="F21" s="126">
        <v>-3.651819923371602E-3</v>
      </c>
      <c r="G21" s="135"/>
      <c r="H21" s="59">
        <v>1659351.0891930223</v>
      </c>
      <c r="I21" s="126">
        <v>-6.6145299371274113E-3</v>
      </c>
      <c r="J21" s="135"/>
      <c r="K21" s="59">
        <v>1669100</v>
      </c>
      <c r="L21" s="126">
        <v>-7.7825670498088417E-4</v>
      </c>
      <c r="M21" s="143"/>
    </row>
    <row r="22" spans="2:13" ht="12" customHeight="1">
      <c r="B22" s="16"/>
      <c r="C22" s="9"/>
      <c r="D22" s="9"/>
      <c r="E22" s="9"/>
      <c r="F22" s="88"/>
      <c r="G22" s="136"/>
      <c r="H22" s="9"/>
      <c r="I22" s="88" t="s">
        <v>188</v>
      </c>
      <c r="J22" s="136"/>
      <c r="K22" s="9"/>
      <c r="L22" s="88" t="s">
        <v>188</v>
      </c>
      <c r="M22" s="136"/>
    </row>
    <row r="23" spans="2:13" ht="13.5" customHeight="1">
      <c r="B23" s="17" t="s">
        <v>9</v>
      </c>
      <c r="C23" s="9"/>
      <c r="D23" s="9"/>
      <c r="E23" s="9"/>
      <c r="F23" s="88"/>
      <c r="G23" s="136"/>
      <c r="H23" s="9"/>
      <c r="I23" s="88" t="s">
        <v>188</v>
      </c>
      <c r="J23" s="136"/>
      <c r="K23" s="9"/>
      <c r="L23" s="88" t="s">
        <v>188</v>
      </c>
      <c r="M23" s="136"/>
    </row>
    <row r="24" spans="2:13" ht="13.5" customHeight="1">
      <c r="B24" s="16" t="s">
        <v>10</v>
      </c>
      <c r="C24" s="9">
        <f>IF(OR('[9]Q3 2018'!C28="error",'[9]Q3 2018'!C28=0),"",'[9]Q3 2018'!C28)</f>
        <v>1200300</v>
      </c>
      <c r="D24" s="120"/>
      <c r="E24" s="10">
        <v>1153700</v>
      </c>
      <c r="F24" s="88">
        <v>-3.8823627426476714E-2</v>
      </c>
      <c r="G24" s="134"/>
      <c r="H24" s="10">
        <v>1143700</v>
      </c>
      <c r="I24" s="88">
        <v>-4.7154877947179874E-2</v>
      </c>
      <c r="J24" s="134"/>
      <c r="K24" s="10">
        <v>1162808.2</v>
      </c>
      <c r="L24" s="88">
        <v>-3.1235357827209875E-2</v>
      </c>
      <c r="M24" s="142"/>
    </row>
    <row r="25" spans="2:13" ht="13.5" customHeight="1">
      <c r="B25" s="16" t="s">
        <v>11</v>
      </c>
      <c r="C25" s="9">
        <f>IF(OR('[9]Q3 2018'!C29="error",'[9]Q3 2018'!C29=0),"",'[9]Q3 2018'!C29)</f>
        <v>102200</v>
      </c>
      <c r="D25" s="120"/>
      <c r="E25" s="10">
        <v>115400</v>
      </c>
      <c r="F25" s="88">
        <v>0.12915851272015666</v>
      </c>
      <c r="G25" s="134"/>
      <c r="H25" s="10">
        <v>105400</v>
      </c>
      <c r="I25" s="88">
        <v>3.131115459882583E-2</v>
      </c>
      <c r="J25" s="134"/>
      <c r="K25" s="10">
        <v>122920</v>
      </c>
      <c r="L25" s="88">
        <v>0.20273972602739732</v>
      </c>
      <c r="M25" s="142"/>
    </row>
    <row r="26" spans="2:13" s="114" customFormat="1" ht="13.5" customHeight="1">
      <c r="B26" s="111" t="s">
        <v>12</v>
      </c>
      <c r="C26" s="59">
        <f>IF(OR('[9]Q3 2018'!C30="error",'[9]Q3 2018'!C30=0),"",'[9]Q3 2018'!C30)</f>
        <v>1302500</v>
      </c>
      <c r="D26" s="120"/>
      <c r="E26" s="115">
        <v>1268854.1000000001</v>
      </c>
      <c r="F26" s="106">
        <v>-2.5831785028790688E-2</v>
      </c>
      <c r="G26" s="137"/>
      <c r="H26" s="115">
        <v>1258500</v>
      </c>
      <c r="I26" s="106">
        <v>-3.3781190019193885E-2</v>
      </c>
      <c r="J26" s="137"/>
      <c r="K26" s="115">
        <v>1282600.0000000005</v>
      </c>
      <c r="L26" s="106">
        <v>-1.5278310940498696E-2</v>
      </c>
      <c r="M26" s="144"/>
    </row>
    <row r="27" spans="2:13" s="49" customFormat="1" ht="12" customHeight="1">
      <c r="B27" s="109"/>
      <c r="C27" s="11"/>
      <c r="D27" s="11"/>
      <c r="E27" s="11"/>
      <c r="F27" s="88"/>
      <c r="G27" s="134"/>
      <c r="H27" s="11"/>
      <c r="I27" s="88" t="s">
        <v>188</v>
      </c>
      <c r="J27" s="134"/>
      <c r="K27" s="11"/>
      <c r="L27" s="88" t="s">
        <v>188</v>
      </c>
      <c r="M27" s="142"/>
    </row>
    <row r="28" spans="2:13" s="114" customFormat="1" ht="13.5" customHeight="1">
      <c r="B28" s="116" t="s">
        <v>27</v>
      </c>
      <c r="C28" s="60">
        <f>IF(OR('[9]Q3 2018'!C32="error",'[9]Q3 2018'!C32=0),"",'[9]Q3 2018'!C32)</f>
        <v>5019800</v>
      </c>
      <c r="D28" s="120"/>
      <c r="E28" s="59">
        <v>4881500</v>
      </c>
      <c r="F28" s="126">
        <v>-2.7550898442168958E-2</v>
      </c>
      <c r="G28" s="135"/>
      <c r="H28" s="59">
        <v>4867800</v>
      </c>
      <c r="I28" s="126">
        <v>-3.02800908402725E-2</v>
      </c>
      <c r="J28" s="135"/>
      <c r="K28" s="59">
        <v>4938000</v>
      </c>
      <c r="L28" s="126">
        <v>-1.6295469939041407E-2</v>
      </c>
      <c r="M28" s="143"/>
    </row>
    <row r="29" spans="2:13" ht="13.5" customHeight="1">
      <c r="B29" s="17"/>
      <c r="C29" s="72"/>
      <c r="D29" s="72"/>
      <c r="E29" s="72"/>
      <c r="F29" s="88"/>
      <c r="G29" s="138"/>
      <c r="H29" s="72"/>
      <c r="I29" s="88" t="s">
        <v>188</v>
      </c>
      <c r="J29" s="138"/>
      <c r="K29" s="72"/>
      <c r="L29" s="88" t="s">
        <v>188</v>
      </c>
      <c r="M29" s="138"/>
    </row>
    <row r="30" spans="2:13" ht="13.5" customHeight="1">
      <c r="B30" s="17" t="s">
        <v>65</v>
      </c>
      <c r="C30" s="72"/>
      <c r="D30" s="72"/>
      <c r="E30" s="72"/>
      <c r="F30" s="88"/>
      <c r="G30" s="138"/>
      <c r="H30" s="72"/>
      <c r="I30" s="88" t="s">
        <v>188</v>
      </c>
      <c r="J30" s="138"/>
      <c r="K30" s="72"/>
      <c r="L30" s="88" t="s">
        <v>188</v>
      </c>
      <c r="M30" s="138"/>
    </row>
    <row r="31" spans="2:13" ht="13.5" customHeight="1">
      <c r="B31" s="16" t="s">
        <v>66</v>
      </c>
      <c r="C31" s="80">
        <f>IF(OR('[9]Q3 2018'!C35="error",'[9]Q3 2018'!C35=0),"",'[9]Q3 2018'!C35)</f>
        <v>2124300</v>
      </c>
      <c r="D31" s="120"/>
      <c r="E31" s="10">
        <v>2248100</v>
      </c>
      <c r="F31" s="88">
        <v>5.8278020995151447E-2</v>
      </c>
      <c r="G31" s="134"/>
      <c r="H31" s="10">
        <v>2238600</v>
      </c>
      <c r="I31" s="88">
        <v>5.3805959610224496E-2</v>
      </c>
      <c r="J31" s="134"/>
      <c r="K31" s="10">
        <v>2253100</v>
      </c>
      <c r="L31" s="88">
        <v>6.0631737513533901E-2</v>
      </c>
      <c r="M31" s="142"/>
    </row>
    <row r="32" spans="2:13" ht="13.5" customHeight="1">
      <c r="B32" s="16" t="s">
        <v>67</v>
      </c>
      <c r="C32" s="80">
        <f>IF(OR('[9]Q3 2018'!C36="error",'[9]Q3 2018'!C36=0),"",'[9]Q3 2018'!C36)</f>
        <v>623300</v>
      </c>
      <c r="D32" s="120"/>
      <c r="E32" s="10">
        <v>487500</v>
      </c>
      <c r="F32" s="88">
        <v>-0.21787261350874376</v>
      </c>
      <c r="G32" s="134"/>
      <c r="H32" s="10">
        <v>485200.00000000006</v>
      </c>
      <c r="I32" s="88">
        <v>-0.22156265040911272</v>
      </c>
      <c r="J32" s="134"/>
      <c r="K32" s="10">
        <v>495200.00000000006</v>
      </c>
      <c r="L32" s="88">
        <v>-0.20551901171185616</v>
      </c>
      <c r="M32" s="142"/>
    </row>
    <row r="33" spans="2:15" s="114" customFormat="1">
      <c r="B33" s="117" t="s">
        <v>68</v>
      </c>
      <c r="C33" s="67">
        <f>IF(OR('[9]Q3 2018'!C37="error",'[9]Q3 2018'!C37=0),"",'[9]Q3 2018'!C37)</f>
        <v>2747600</v>
      </c>
      <c r="D33" s="215"/>
      <c r="E33" s="129">
        <v>2739100</v>
      </c>
      <c r="F33" s="130">
        <v>-3.0936089678265111E-3</v>
      </c>
      <c r="G33" s="139"/>
      <c r="H33" s="129">
        <v>2723800</v>
      </c>
      <c r="I33" s="130">
        <v>-8.6621051099140534E-3</v>
      </c>
      <c r="J33" s="139"/>
      <c r="K33" s="129">
        <v>2793800</v>
      </c>
      <c r="L33" s="130">
        <v>1.6814674625127424E-2</v>
      </c>
      <c r="M33" s="145"/>
    </row>
    <row r="34" spans="2:15">
      <c r="B34" s="22"/>
      <c r="C34" s="90"/>
      <c r="D34" s="91"/>
      <c r="E34" s="97"/>
      <c r="F34" s="54"/>
      <c r="G34" s="134"/>
      <c r="H34" s="97"/>
      <c r="I34" s="54" t="s">
        <v>188</v>
      </c>
      <c r="J34" s="134"/>
      <c r="K34" s="97"/>
      <c r="L34" s="98" t="s">
        <v>188</v>
      </c>
      <c r="M34" s="146"/>
    </row>
    <row r="35" spans="2:15">
      <c r="B35" s="8"/>
      <c r="C35" s="92"/>
      <c r="D35" s="99"/>
      <c r="E35" s="100"/>
      <c r="F35" s="101"/>
      <c r="G35" s="140"/>
      <c r="H35" s="100"/>
      <c r="I35" s="101" t="s">
        <v>188</v>
      </c>
      <c r="J35" s="140"/>
      <c r="K35" s="100"/>
      <c r="L35" s="102" t="s">
        <v>188</v>
      </c>
      <c r="M35" s="147"/>
    </row>
    <row r="36" spans="2:15" ht="15.75" customHeight="1">
      <c r="B36" s="12" t="s">
        <v>14</v>
      </c>
      <c r="C36" s="93"/>
      <c r="D36" s="94"/>
      <c r="E36" s="94"/>
      <c r="F36" s="94"/>
      <c r="G36" s="141"/>
      <c r="H36" s="94"/>
      <c r="I36" s="94" t="s">
        <v>188</v>
      </c>
      <c r="J36" s="141"/>
      <c r="K36" s="94"/>
      <c r="L36" s="94" t="s">
        <v>188</v>
      </c>
      <c r="M36" s="141"/>
    </row>
    <row r="37" spans="2:15" s="49" customFormat="1" ht="12" customHeight="1">
      <c r="B37" s="109"/>
      <c r="C37" s="82"/>
      <c r="D37" s="95"/>
      <c r="E37" s="11"/>
      <c r="F37" s="88"/>
      <c r="G37" s="134"/>
      <c r="H37" s="11"/>
      <c r="I37" s="88" t="s">
        <v>188</v>
      </c>
      <c r="J37" s="134"/>
      <c r="K37" s="11"/>
      <c r="L37" s="96" t="s">
        <v>188</v>
      </c>
      <c r="M37" s="142"/>
    </row>
    <row r="38" spans="2:15" s="49" customFormat="1" ht="13.5" customHeight="1">
      <c r="B38" s="73" t="s">
        <v>22</v>
      </c>
      <c r="C38" s="82"/>
      <c r="D38" s="95"/>
      <c r="E38" s="11"/>
      <c r="F38" s="88"/>
      <c r="G38" s="134"/>
      <c r="H38" s="11"/>
      <c r="I38" s="88" t="s">
        <v>188</v>
      </c>
      <c r="J38" s="134"/>
      <c r="K38" s="11"/>
      <c r="L38" s="96" t="s">
        <v>188</v>
      </c>
      <c r="M38" s="142"/>
    </row>
    <row r="39" spans="2:15" s="49" customFormat="1" ht="13.5" customHeight="1">
      <c r="B39" s="110" t="s">
        <v>54</v>
      </c>
      <c r="C39" s="95"/>
      <c r="D39" s="95"/>
      <c r="E39" s="11"/>
      <c r="F39" s="206"/>
      <c r="G39" s="134"/>
      <c r="H39" s="11"/>
      <c r="I39" s="206" t="s">
        <v>188</v>
      </c>
      <c r="J39" s="134"/>
      <c r="K39" s="11"/>
      <c r="L39" s="96" t="s">
        <v>188</v>
      </c>
      <c r="M39" s="142"/>
    </row>
    <row r="40" spans="2:15" ht="13.5" customHeight="1">
      <c r="B40" s="61" t="s">
        <v>50</v>
      </c>
      <c r="C40" s="6">
        <v>149.19999999999999</v>
      </c>
      <c r="D40" s="282">
        <v>149.68651408898361</v>
      </c>
      <c r="E40" s="295">
        <v>146.52885464175372</v>
      </c>
      <c r="F40" s="303">
        <v>-1.7903119023098268E-2</v>
      </c>
      <c r="G40" s="333">
        <v>-2.1095149863352147E-2</v>
      </c>
      <c r="H40" s="295">
        <v>145.72728000000001</v>
      </c>
      <c r="I40" s="303">
        <v>-2.3275603217158047E-2</v>
      </c>
      <c r="J40" s="333">
        <v>-2.6450172302295516E-2</v>
      </c>
      <c r="K40" s="295">
        <v>149.60188261213187</v>
      </c>
      <c r="L40" s="303">
        <v>2.6935831912324737E-3</v>
      </c>
      <c r="M40" s="336">
        <v>-5.6539146072587254E-4</v>
      </c>
    </row>
    <row r="41" spans="2:15" ht="13.5" customHeight="1">
      <c r="B41" s="61" t="s">
        <v>51</v>
      </c>
      <c r="C41" s="6">
        <v>153.69999999999999</v>
      </c>
      <c r="D41" s="282">
        <v>154.21931087795187</v>
      </c>
      <c r="E41" s="295">
        <v>156.55809542543466</v>
      </c>
      <c r="F41" s="303">
        <v>1.8595285786822791E-2</v>
      </c>
      <c r="G41" s="335">
        <v>1.5165315771211496E-2</v>
      </c>
      <c r="H41" s="295">
        <v>154.10106926551441</v>
      </c>
      <c r="I41" s="303">
        <v>2.6094291835681016E-3</v>
      </c>
      <c r="J41" s="335">
        <v>-7.6671080790291501E-4</v>
      </c>
      <c r="K41" s="295">
        <v>162.33750000000001</v>
      </c>
      <c r="L41" s="303">
        <v>5.619713728041642E-2</v>
      </c>
      <c r="M41" s="336">
        <v>5.264054855278677E-2</v>
      </c>
    </row>
    <row r="42" spans="2:15" ht="13.5" customHeight="1">
      <c r="B42" s="61" t="s">
        <v>52</v>
      </c>
      <c r="C42" s="6">
        <v>59.7</v>
      </c>
      <c r="D42" s="282">
        <v>59.794634753058872</v>
      </c>
      <c r="E42" s="295">
        <v>57.096011572332841</v>
      </c>
      <c r="F42" s="306">
        <v>-4.3617896610840257E-2</v>
      </c>
      <c r="G42" s="335">
        <v>-4.5131527132339921E-2</v>
      </c>
      <c r="H42" s="295">
        <v>55.306767515284228</v>
      </c>
      <c r="I42" s="306">
        <v>-7.3588483831084961E-2</v>
      </c>
      <c r="J42" s="335">
        <v>-7.5054681014588231E-2</v>
      </c>
      <c r="K42" s="295">
        <v>59.571919278173567</v>
      </c>
      <c r="L42" s="306">
        <v>-2.1454057257359604E-3</v>
      </c>
      <c r="M42" s="336">
        <v>-3.724673222021968E-3</v>
      </c>
    </row>
    <row r="43" spans="2:15" s="63" customFormat="1" ht="13.5" customHeight="1">
      <c r="B43" s="62" t="s">
        <v>56</v>
      </c>
      <c r="C43" s="84">
        <v>362.6</v>
      </c>
      <c r="D43" s="84">
        <v>363.70045971999434</v>
      </c>
      <c r="E43" s="151">
        <v>360.39987759782264</v>
      </c>
      <c r="F43" s="334">
        <v>-6.0676293496342293E-3</v>
      </c>
      <c r="G43" s="304">
        <v>-9.0750012378668643E-3</v>
      </c>
      <c r="H43" s="151">
        <v>355.70647375463233</v>
      </c>
      <c r="I43" s="334">
        <v>-1.9011379606640122E-2</v>
      </c>
      <c r="J43" s="304">
        <v>-2.197958718973414E-2</v>
      </c>
      <c r="K43" s="151">
        <v>367.00793250000004</v>
      </c>
      <c r="L43" s="334">
        <v>1.2156460286817383E-2</v>
      </c>
      <c r="M43" s="337">
        <v>9.0939472074136329E-3</v>
      </c>
    </row>
    <row r="44" spans="2:15" ht="13.5" customHeight="1">
      <c r="B44" s="61" t="s">
        <v>53</v>
      </c>
      <c r="C44" s="6">
        <v>122.3</v>
      </c>
      <c r="D44" s="282">
        <v>118.0614666695006</v>
      </c>
      <c r="E44" s="295">
        <v>114.83220000000001</v>
      </c>
      <c r="F44" s="306">
        <v>-6.1061324611610623E-2</v>
      </c>
      <c r="G44" s="333">
        <v>-2.7352418706948156E-2</v>
      </c>
      <c r="H44" s="295">
        <v>107.85396260158399</v>
      </c>
      <c r="I44" s="306">
        <v>-0.11811968436971387</v>
      </c>
      <c r="J44" s="333">
        <v>-8.645923480259099E-2</v>
      </c>
      <c r="K44" s="295">
        <v>126.21277819570949</v>
      </c>
      <c r="L44" s="306">
        <v>3.199328042280869E-2</v>
      </c>
      <c r="M44" s="336">
        <v>6.9042946493520496E-2</v>
      </c>
    </row>
    <row r="45" spans="2:15" s="63" customFormat="1" ht="13.5" customHeight="1">
      <c r="B45" s="62" t="s">
        <v>57</v>
      </c>
      <c r="C45" s="84">
        <v>484.90000000000003</v>
      </c>
      <c r="D45" s="84">
        <v>481.76192638949493</v>
      </c>
      <c r="E45" s="151">
        <v>475.20087553882701</v>
      </c>
      <c r="F45" s="334">
        <v>-2.000231895478044E-2</v>
      </c>
      <c r="G45" s="305">
        <v>-1.3618865442188266E-2</v>
      </c>
      <c r="H45" s="151">
        <v>469.28300375557558</v>
      </c>
      <c r="I45" s="334">
        <v>-3.2206632799390511E-2</v>
      </c>
      <c r="J45" s="305">
        <v>-2.5902675056622027E-2</v>
      </c>
      <c r="K45" s="151">
        <v>488.90649866676358</v>
      </c>
      <c r="L45" s="334">
        <v>8.262525606854032E-3</v>
      </c>
      <c r="M45" s="337">
        <v>1.4830089066632413E-2</v>
      </c>
    </row>
    <row r="46" spans="2:15" ht="13.5" customHeight="1">
      <c r="B46" s="61" t="s">
        <v>13</v>
      </c>
      <c r="C46" s="6">
        <v>41.1919902587629</v>
      </c>
      <c r="D46" s="282">
        <v>56.387712923818427</v>
      </c>
      <c r="E46" s="295">
        <v>55.620328130581896</v>
      </c>
      <c r="F46" s="303">
        <v>0.35027047203065442</v>
      </c>
      <c r="G46" s="55">
        <v>-1.3609078174056988E-2</v>
      </c>
      <c r="H46" s="295">
        <v>42.84</v>
      </c>
      <c r="I46" s="303">
        <v>4.0008014443694284E-2</v>
      </c>
      <c r="J46" s="55">
        <v>-0.24026001803126529</v>
      </c>
      <c r="K46" s="295">
        <v>64.537500000000023</v>
      </c>
      <c r="L46" s="303">
        <v>0.56674876825770171</v>
      </c>
      <c r="M46" s="338">
        <v>0.14453125785030885</v>
      </c>
    </row>
    <row r="47" spans="2:15" ht="13.5" customHeight="1">
      <c r="B47" s="61" t="s">
        <v>55</v>
      </c>
      <c r="C47" s="6">
        <v>114.4</v>
      </c>
      <c r="D47" s="282">
        <v>109.60377812867856</v>
      </c>
      <c r="E47" s="295">
        <v>111.2</v>
      </c>
      <c r="F47" s="58">
        <v>-2.7972027972028024E-2</v>
      </c>
      <c r="G47" s="58">
        <v>1.4563566134074613E-2</v>
      </c>
      <c r="H47" s="295">
        <v>97.799999999999983</v>
      </c>
      <c r="I47" s="58">
        <v>-0.14510489510489533</v>
      </c>
      <c r="J47" s="58">
        <v>-0.1076949930943123</v>
      </c>
      <c r="K47" s="295">
        <v>121.76000000000005</v>
      </c>
      <c r="L47" s="58">
        <v>6.4335664335664733E-2</v>
      </c>
      <c r="M47" s="339">
        <v>0.11091060982450518</v>
      </c>
      <c r="O47" s="23"/>
    </row>
    <row r="48" spans="2:15" s="114" customFormat="1" ht="13.5" customHeight="1">
      <c r="B48" s="111" t="s">
        <v>15</v>
      </c>
      <c r="C48" s="85">
        <v>640.5</v>
      </c>
      <c r="D48" s="85">
        <v>647.75341744199193</v>
      </c>
      <c r="E48" s="285">
        <v>641.45663293969119</v>
      </c>
      <c r="F48" s="308">
        <v>1.4935721150526327E-3</v>
      </c>
      <c r="G48" s="308">
        <v>-9.7209591377642734E-3</v>
      </c>
      <c r="H48" s="285">
        <v>630.3325060978226</v>
      </c>
      <c r="I48" s="308">
        <v>-1.5874307419480704E-2</v>
      </c>
      <c r="J48" s="308">
        <v>-2.6894356517585538E-2</v>
      </c>
      <c r="K48" s="285">
        <v>666.08306924442491</v>
      </c>
      <c r="L48" s="308">
        <v>3.9942340740710236E-2</v>
      </c>
      <c r="M48" s="308">
        <v>2.8297267615843058E-2</v>
      </c>
    </row>
    <row r="49" spans="2:13" s="63" customFormat="1" ht="13.5" customHeight="1">
      <c r="B49" s="73"/>
      <c r="C49" s="6"/>
      <c r="D49" s="6"/>
      <c r="E49" s="6"/>
      <c r="F49" s="58"/>
      <c r="G49" s="58"/>
      <c r="H49" s="6"/>
      <c r="I49" s="58" t="s">
        <v>188</v>
      </c>
      <c r="J49" s="58" t="s">
        <v>188</v>
      </c>
      <c r="K49" s="6"/>
      <c r="L49" s="58" t="s">
        <v>188</v>
      </c>
      <c r="M49" s="58" t="s">
        <v>188</v>
      </c>
    </row>
    <row r="50" spans="2:13" s="63" customFormat="1" ht="13.5" customHeight="1">
      <c r="B50" s="267" t="s">
        <v>187</v>
      </c>
      <c r="C50" s="84">
        <f>C48</f>
        <v>640.5</v>
      </c>
      <c r="D50" s="84">
        <f>D48</f>
        <v>647.75341744199193</v>
      </c>
      <c r="E50" s="296">
        <v>641.45663293969119</v>
      </c>
      <c r="F50" s="307">
        <v>1.4935721150526327E-3</v>
      </c>
      <c r="G50" s="307">
        <v>-9.7209591377642734E-3</v>
      </c>
      <c r="H50" s="296">
        <v>630.3325060978226</v>
      </c>
      <c r="I50" s="307">
        <v>-1.5874307419480704E-2</v>
      </c>
      <c r="J50" s="307">
        <v>-2.6894356517585538E-2</v>
      </c>
      <c r="K50" s="296">
        <v>666.08306924442491</v>
      </c>
      <c r="L50" s="307">
        <v>3.9942340740710236E-2</v>
      </c>
      <c r="M50" s="307">
        <v>2.8297267615843058E-2</v>
      </c>
    </row>
    <row r="51" spans="2:13" ht="13.5" customHeight="1">
      <c r="B51" s="268" t="s">
        <v>19</v>
      </c>
      <c r="C51" s="6">
        <f>C52-C50</f>
        <v>-341.8</v>
      </c>
      <c r="D51" s="83">
        <f>D52-D50</f>
        <v>-348.55341744199194</v>
      </c>
      <c r="E51" s="295">
        <v>-310.50585293969118</v>
      </c>
      <c r="F51" s="58">
        <v>-9.1556896021968481E-2</v>
      </c>
      <c r="G51" s="58">
        <v>-0.10915848934011052</v>
      </c>
      <c r="H51" s="295">
        <v>-316.96639098267542</v>
      </c>
      <c r="I51" s="58">
        <v>-7.2655380390066138E-2</v>
      </c>
      <c r="J51" s="58">
        <v>-9.0623201146990295E-2</v>
      </c>
      <c r="K51" s="295">
        <v>-318.27586052194619</v>
      </c>
      <c r="L51" s="58">
        <v>-6.8824281679502164E-2</v>
      </c>
      <c r="M51" s="58">
        <v>-8.6866332117041201E-2</v>
      </c>
    </row>
    <row r="52" spans="2:13" s="114" customFormat="1" ht="13.5" customHeight="1">
      <c r="B52" s="269" t="s">
        <v>20</v>
      </c>
      <c r="C52" s="86">
        <v>298.7</v>
      </c>
      <c r="D52" s="86">
        <v>299.2</v>
      </c>
      <c r="E52" s="86">
        <v>330.95078000000001</v>
      </c>
      <c r="F52" s="309">
        <v>0.10797047204553079</v>
      </c>
      <c r="G52" s="309">
        <v>0.10611891711229959</v>
      </c>
      <c r="H52" s="86">
        <v>313.36611511514718</v>
      </c>
      <c r="I52" s="309">
        <v>4.9099816254259077E-2</v>
      </c>
      <c r="J52" s="309">
        <v>4.7346641427630898E-2</v>
      </c>
      <c r="K52" s="86">
        <v>347.80720872247872</v>
      </c>
      <c r="L52" s="309">
        <v>0.16440310921486012</v>
      </c>
      <c r="M52" s="309">
        <v>0.16245724840400655</v>
      </c>
    </row>
    <row r="53" spans="2:13" s="119" customFormat="1" ht="13.5" customHeight="1">
      <c r="B53" s="270" t="s">
        <v>21</v>
      </c>
      <c r="C53" s="245">
        <f>C52/C50</f>
        <v>0.46635441061670568</v>
      </c>
      <c r="D53" s="245">
        <f>D52/D50</f>
        <v>0.46190416282411068</v>
      </c>
      <c r="E53" s="297">
        <v>0.51593632835832803</v>
      </c>
      <c r="F53" s="310"/>
      <c r="G53" s="310"/>
      <c r="H53" s="297">
        <v>0.49714414548456626</v>
      </c>
      <c r="I53" s="310"/>
      <c r="J53" s="310"/>
      <c r="K53" s="297">
        <v>0.52216791685910258</v>
      </c>
      <c r="L53" s="310"/>
      <c r="M53" s="310"/>
    </row>
    <row r="54" spans="2:13" ht="13.5" customHeight="1">
      <c r="B54" s="271" t="s">
        <v>1</v>
      </c>
      <c r="C54" s="6">
        <v>-179.8</v>
      </c>
      <c r="D54" s="283"/>
      <c r="E54" s="298">
        <v>-166.62059999999997</v>
      </c>
      <c r="F54" s="343">
        <v>-7.3300333704115928E-2</v>
      </c>
      <c r="G54" s="311"/>
      <c r="H54" s="298">
        <v>-112.59298090133802</v>
      </c>
      <c r="I54" s="343">
        <v>-0.37378764793471631</v>
      </c>
      <c r="J54" s="311"/>
      <c r="K54" s="298">
        <v>-189.69597058509069</v>
      </c>
      <c r="L54" s="343">
        <v>5.5038768548891337E-2</v>
      </c>
      <c r="M54" s="311"/>
    </row>
    <row r="55" spans="2:13" ht="13.5" customHeight="1">
      <c r="B55" s="268" t="s">
        <v>17</v>
      </c>
      <c r="C55" s="6">
        <v>-9.1</v>
      </c>
      <c r="D55" s="283"/>
      <c r="E55" s="299">
        <v>-2.9071999999999996</v>
      </c>
      <c r="F55" s="148">
        <v>-0.68052747252747259</v>
      </c>
      <c r="G55" s="312"/>
      <c r="H55" s="299">
        <v>0</v>
      </c>
      <c r="I55" s="148">
        <v>-1</v>
      </c>
      <c r="J55" s="312"/>
      <c r="K55" s="299">
        <v>-12.607199999999999</v>
      </c>
      <c r="L55" s="148">
        <v>0.38540659340659333</v>
      </c>
      <c r="M55" s="312"/>
    </row>
    <row r="56" spans="2:13" ht="13.5" customHeight="1">
      <c r="B56" s="268" t="s">
        <v>18</v>
      </c>
      <c r="C56" s="6">
        <v>-0.5</v>
      </c>
      <c r="D56" s="283"/>
      <c r="E56" s="299">
        <v>0</v>
      </c>
      <c r="F56" s="148">
        <v>-1</v>
      </c>
      <c r="G56" s="312"/>
      <c r="H56" s="299">
        <v>3.8</v>
      </c>
      <c r="I56" s="148">
        <v>-8.6</v>
      </c>
      <c r="J56" s="312"/>
      <c r="K56" s="299">
        <v>-3.2</v>
      </c>
      <c r="L56" s="148">
        <v>5.4</v>
      </c>
      <c r="M56" s="312"/>
    </row>
    <row r="57" spans="2:13" ht="13.5" customHeight="1">
      <c r="B57" s="268" t="s">
        <v>43</v>
      </c>
      <c r="C57" s="6">
        <v>-1.2</v>
      </c>
      <c r="D57" s="283"/>
      <c r="E57" s="299">
        <v>0</v>
      </c>
      <c r="F57" s="148">
        <v>-1</v>
      </c>
      <c r="G57" s="312"/>
      <c r="H57" s="299">
        <v>6.3209999999999997</v>
      </c>
      <c r="I57" s="148">
        <v>-6.2675000000000001</v>
      </c>
      <c r="J57" s="312"/>
      <c r="K57" s="299">
        <v>-5</v>
      </c>
      <c r="L57" s="148">
        <v>3.166666666666667</v>
      </c>
      <c r="M57" s="312"/>
    </row>
    <row r="58" spans="2:13" s="63" customFormat="1" ht="13.5" customHeight="1">
      <c r="B58" s="272" t="s">
        <v>44</v>
      </c>
      <c r="C58" s="284">
        <v>108.1</v>
      </c>
      <c r="D58" s="11"/>
      <c r="E58" s="284">
        <v>155.16539777963391</v>
      </c>
      <c r="F58" s="258">
        <v>0.43538758353037843</v>
      </c>
      <c r="G58" s="313"/>
      <c r="H58" s="284">
        <v>131.80138053300232</v>
      </c>
      <c r="I58" s="258">
        <v>0.21925421399632117</v>
      </c>
      <c r="J58" s="313"/>
      <c r="K58" s="284">
        <v>219.22469249907235</v>
      </c>
      <c r="L58" s="258">
        <v>1.0279805041542307</v>
      </c>
      <c r="M58" s="313"/>
    </row>
    <row r="59" spans="2:13" ht="13.5" customHeight="1">
      <c r="B59" s="268" t="s">
        <v>177</v>
      </c>
      <c r="C59" s="6">
        <v>-20.7</v>
      </c>
      <c r="D59" s="283"/>
      <c r="E59" s="299">
        <v>-56.28118511918413</v>
      </c>
      <c r="F59" s="148">
        <v>1.718897831844644</v>
      </c>
      <c r="G59" s="312"/>
      <c r="H59" s="299">
        <v>2.6900083500685525</v>
      </c>
      <c r="I59" s="148">
        <v>-1.1299520942062102</v>
      </c>
      <c r="J59" s="312"/>
      <c r="K59" s="299">
        <v>-137.62325000000004</v>
      </c>
      <c r="L59" s="148">
        <v>5.6484661835748815</v>
      </c>
      <c r="M59" s="312"/>
    </row>
    <row r="60" spans="2:13" ht="13.5" customHeight="1">
      <c r="B60" s="268" t="s">
        <v>29</v>
      </c>
      <c r="C60" s="6">
        <v>-50.6</v>
      </c>
      <c r="D60" s="283"/>
      <c r="E60" s="299">
        <v>0</v>
      </c>
      <c r="F60" s="58">
        <v>-1</v>
      </c>
      <c r="G60" s="312"/>
      <c r="H60" s="299">
        <v>-89.9</v>
      </c>
      <c r="I60" s="148">
        <v>0.77667984189723316</v>
      </c>
      <c r="J60" s="312"/>
      <c r="K60" s="299">
        <v>0</v>
      </c>
      <c r="L60" s="148">
        <v>-1</v>
      </c>
      <c r="M60" s="312"/>
    </row>
    <row r="61" spans="2:13" ht="13.5" customHeight="1">
      <c r="B61" s="268" t="s">
        <v>156</v>
      </c>
      <c r="C61" s="68">
        <v>-29.3</v>
      </c>
      <c r="D61" s="283"/>
      <c r="E61" s="299">
        <v>0</v>
      </c>
      <c r="F61" s="58">
        <v>-1</v>
      </c>
      <c r="G61" s="312"/>
      <c r="H61" s="299">
        <v>0</v>
      </c>
      <c r="I61" s="148">
        <v>-1</v>
      </c>
      <c r="J61" s="312"/>
      <c r="K61" s="299">
        <v>0</v>
      </c>
      <c r="L61" s="148">
        <v>-1</v>
      </c>
      <c r="M61" s="312"/>
    </row>
    <row r="62" spans="2:13" ht="13.5" customHeight="1">
      <c r="B62" s="268" t="s">
        <v>58</v>
      </c>
      <c r="C62" s="6">
        <v>3.5</v>
      </c>
      <c r="D62" s="283"/>
      <c r="E62" s="299">
        <v>0</v>
      </c>
      <c r="F62" s="58">
        <v>-1</v>
      </c>
      <c r="G62" s="312"/>
      <c r="H62" s="299">
        <v>-9.7354530000000015</v>
      </c>
      <c r="I62" s="148">
        <v>-3.7815580000000004</v>
      </c>
      <c r="J62" s="312"/>
      <c r="K62" s="299">
        <v>1.0645470000000001</v>
      </c>
      <c r="L62" s="148">
        <v>-0.69584371428571423</v>
      </c>
      <c r="M62" s="312"/>
    </row>
    <row r="63" spans="2:13" ht="13.5" customHeight="1">
      <c r="B63" s="268" t="s">
        <v>103</v>
      </c>
      <c r="C63" s="6">
        <v>0</v>
      </c>
      <c r="D63" s="283"/>
      <c r="E63" s="299">
        <v>0</v>
      </c>
      <c r="F63" s="148" t="s">
        <v>188</v>
      </c>
      <c r="G63" s="312"/>
      <c r="H63" s="299">
        <v>0</v>
      </c>
      <c r="I63" s="148" t="s">
        <v>188</v>
      </c>
      <c r="J63" s="312"/>
      <c r="K63" s="299">
        <v>0</v>
      </c>
      <c r="L63" s="148" t="s">
        <v>188</v>
      </c>
      <c r="M63" s="312"/>
    </row>
    <row r="64" spans="2:13" s="114" customFormat="1" ht="13.5" customHeight="1">
      <c r="B64" s="272" t="s">
        <v>178</v>
      </c>
      <c r="C64" s="285">
        <v>11</v>
      </c>
      <c r="D64" s="11"/>
      <c r="E64" s="285">
        <v>55.377232439999887</v>
      </c>
      <c r="F64" s="308">
        <v>4.0342938581818082</v>
      </c>
      <c r="G64" s="314"/>
      <c r="H64" s="285">
        <v>-8.991451862648363</v>
      </c>
      <c r="I64" s="308">
        <v>-1.8174047147862149</v>
      </c>
      <c r="J64" s="314"/>
      <c r="K64" s="285">
        <v>212.17924784914089</v>
      </c>
      <c r="L64" s="308">
        <v>18.289022531740081</v>
      </c>
      <c r="M64" s="314"/>
    </row>
    <row r="65" spans="2:13" ht="13.5" customHeight="1">
      <c r="B65" s="268" t="s">
        <v>179</v>
      </c>
      <c r="C65" s="6">
        <v>-3.5</v>
      </c>
      <c r="D65" s="283"/>
      <c r="E65" s="299">
        <v>-29.370594402967171</v>
      </c>
      <c r="F65" s="148">
        <v>7.391598400847764</v>
      </c>
      <c r="G65" s="312"/>
      <c r="H65" s="299">
        <v>-107.78448422662473</v>
      </c>
      <c r="I65" s="148">
        <v>29.795566921892778</v>
      </c>
      <c r="J65" s="318"/>
      <c r="K65" s="299">
        <v>2.2926920029150679</v>
      </c>
      <c r="L65" s="148">
        <v>-1.6550548579757338</v>
      </c>
      <c r="M65" s="312"/>
    </row>
    <row r="66" spans="2:13" s="114" customFormat="1" ht="13.5" customHeight="1">
      <c r="B66" s="272" t="s">
        <v>180</v>
      </c>
      <c r="C66" s="85">
        <v>7.5</v>
      </c>
      <c r="D66" s="11"/>
      <c r="E66" s="285">
        <v>37.102745734799925</v>
      </c>
      <c r="F66" s="315">
        <v>3.9470327646399896</v>
      </c>
      <c r="G66" s="316"/>
      <c r="H66" s="285">
        <v>-87.982084882673774</v>
      </c>
      <c r="I66" s="315">
        <v>-12.730944651023171</v>
      </c>
      <c r="J66" s="316"/>
      <c r="K66" s="285">
        <v>141.54677053371702</v>
      </c>
      <c r="L66" s="315">
        <v>17.872902737828937</v>
      </c>
      <c r="M66" s="316"/>
    </row>
    <row r="67" spans="2:13" s="63" customFormat="1" ht="13.5" customHeight="1">
      <c r="B67" s="268"/>
      <c r="C67" s="6"/>
      <c r="D67" s="11"/>
      <c r="E67" s="6"/>
      <c r="F67" s="148" t="s">
        <v>188</v>
      </c>
      <c r="G67" s="312"/>
      <c r="H67" s="6"/>
      <c r="I67" s="148" t="s">
        <v>188</v>
      </c>
      <c r="J67" s="312"/>
      <c r="K67" s="6"/>
      <c r="L67" s="148" t="s">
        <v>188</v>
      </c>
      <c r="M67" s="312"/>
    </row>
    <row r="68" spans="2:13" s="63" customFormat="1" ht="13.5" customHeight="1">
      <c r="B68" s="273" t="s">
        <v>181</v>
      </c>
      <c r="C68" s="286"/>
      <c r="D68" s="94"/>
      <c r="E68" s="300"/>
      <c r="F68" s="317" t="s">
        <v>188</v>
      </c>
      <c r="G68" s="317"/>
      <c r="H68" s="300"/>
      <c r="I68" s="317" t="s">
        <v>188</v>
      </c>
      <c r="J68" s="317"/>
      <c r="K68" s="300"/>
      <c r="L68" s="317" t="s">
        <v>188</v>
      </c>
      <c r="M68" s="317"/>
    </row>
    <row r="69" spans="2:13" ht="13.5" customHeight="1">
      <c r="B69" s="274" t="s">
        <v>20</v>
      </c>
      <c r="C69" s="6">
        <v>298.7</v>
      </c>
      <c r="D69" s="6">
        <f>D52</f>
        <v>299.2</v>
      </c>
      <c r="E69" s="6">
        <v>330.95078000000001</v>
      </c>
      <c r="F69" s="318">
        <v>0.10797047204553079</v>
      </c>
      <c r="G69" s="312"/>
      <c r="H69" s="6">
        <v>313.36611511514718</v>
      </c>
      <c r="I69" s="318">
        <v>4.9099816254259077E-2</v>
      </c>
      <c r="J69" s="312"/>
      <c r="K69" s="6">
        <v>347.80720872247872</v>
      </c>
      <c r="L69" s="318">
        <v>0.16440310921486012</v>
      </c>
      <c r="M69" s="312"/>
    </row>
    <row r="70" spans="2:13" ht="13.5" customHeight="1">
      <c r="B70" s="275" t="s">
        <v>182</v>
      </c>
      <c r="C70" s="87">
        <v>-187.7</v>
      </c>
      <c r="D70" s="283"/>
      <c r="E70" s="298">
        <v>-180.20216867480241</v>
      </c>
      <c r="F70" s="344">
        <v>-3.9945824854542233E-2</v>
      </c>
      <c r="G70" s="319"/>
      <c r="H70" s="298">
        <v>-90.420000000000115</v>
      </c>
      <c r="I70" s="344">
        <v>-0.51827384123601428</v>
      </c>
      <c r="J70" s="319"/>
      <c r="K70" s="298">
        <v>-208.2</v>
      </c>
      <c r="L70" s="344">
        <v>0.10921683537559934</v>
      </c>
      <c r="M70" s="319"/>
    </row>
    <row r="71" spans="2:13" ht="13.5" customHeight="1">
      <c r="B71" s="276" t="s">
        <v>183</v>
      </c>
      <c r="C71" s="287">
        <v>0.29305230288836842</v>
      </c>
      <c r="D71" s="288"/>
      <c r="E71" s="287">
        <v>0.27782149789098254</v>
      </c>
      <c r="F71" s="320"/>
      <c r="G71" s="321"/>
      <c r="H71" s="287">
        <v>0.140960425626312</v>
      </c>
      <c r="I71" s="320"/>
      <c r="J71" s="321"/>
      <c r="K71" s="287">
        <v>0.32331663609445427</v>
      </c>
      <c r="L71" s="320"/>
      <c r="M71" s="321"/>
    </row>
    <row r="72" spans="2:13" ht="13.5" customHeight="1">
      <c r="B72" s="277" t="s">
        <v>170</v>
      </c>
      <c r="C72" s="84">
        <v>111</v>
      </c>
      <c r="D72" s="84"/>
      <c r="E72" s="84">
        <v>138.84606497600998</v>
      </c>
      <c r="F72" s="322">
        <v>0.25086545023432416</v>
      </c>
      <c r="G72" s="323"/>
      <c r="H72" s="84">
        <v>122.75078000000002</v>
      </c>
      <c r="I72" s="322">
        <v>0.10586288288288315</v>
      </c>
      <c r="J72" s="323"/>
      <c r="K72" s="84">
        <v>240.57</v>
      </c>
      <c r="L72" s="322">
        <v>1.167297297297297</v>
      </c>
      <c r="M72" s="323"/>
    </row>
    <row r="73" spans="2:13" ht="13.5" customHeight="1">
      <c r="B73" s="274" t="s">
        <v>152</v>
      </c>
      <c r="C73" s="6">
        <v>73.099999999999994</v>
      </c>
      <c r="D73" s="283"/>
      <c r="E73" s="299">
        <v>17.900000000000034</v>
      </c>
      <c r="F73" s="345">
        <v>-0.75512995896032786</v>
      </c>
      <c r="G73" s="312"/>
      <c r="H73" s="299">
        <v>-2.2999999999999865</v>
      </c>
      <c r="I73" s="345">
        <v>-1.0314637482900135</v>
      </c>
      <c r="J73" s="312"/>
      <c r="K73" s="299">
        <v>63.220534550845088</v>
      </c>
      <c r="L73" s="345">
        <v>-0.13515000614438999</v>
      </c>
      <c r="M73" s="312"/>
    </row>
    <row r="74" spans="2:13" ht="13.5" customHeight="1">
      <c r="B74" s="274" t="s">
        <v>151</v>
      </c>
      <c r="C74" s="6">
        <v>53.699999999999996</v>
      </c>
      <c r="D74" s="283"/>
      <c r="E74" s="299">
        <v>-12.45636309003207</v>
      </c>
      <c r="F74" s="345">
        <v>-1.2319620687156809</v>
      </c>
      <c r="G74" s="312"/>
      <c r="H74" s="299">
        <v>68.18786755999993</v>
      </c>
      <c r="I74" s="345">
        <v>0.26979269199254996</v>
      </c>
      <c r="J74" s="312"/>
      <c r="K74" s="299">
        <v>-69.098332440000078</v>
      </c>
      <c r="L74" s="345">
        <v>-2.2867473452513982</v>
      </c>
      <c r="M74" s="312"/>
    </row>
    <row r="75" spans="2:13" s="114" customFormat="1" ht="13.5" customHeight="1">
      <c r="B75" s="274" t="s">
        <v>172</v>
      </c>
      <c r="C75" s="6">
        <v>-19.8</v>
      </c>
      <c r="D75" s="283"/>
      <c r="E75" s="299">
        <v>-17.387711099999997</v>
      </c>
      <c r="F75" s="345">
        <v>-0.12183277272727289</v>
      </c>
      <c r="G75" s="312"/>
      <c r="H75" s="299">
        <v>0</v>
      </c>
      <c r="I75" s="345">
        <v>-1</v>
      </c>
      <c r="J75" s="312"/>
      <c r="K75" s="299">
        <v>-20</v>
      </c>
      <c r="L75" s="345">
        <v>1.0101010101010166E-2</v>
      </c>
      <c r="M75" s="312"/>
    </row>
    <row r="76" spans="2:13" s="63" customFormat="1" ht="13.5" customHeight="1">
      <c r="B76" s="274" t="s">
        <v>184</v>
      </c>
      <c r="C76" s="6">
        <v>-7.4</v>
      </c>
      <c r="D76" s="283"/>
      <c r="E76" s="299">
        <v>-1.25</v>
      </c>
      <c r="F76" s="345">
        <v>-0.83108108108108114</v>
      </c>
      <c r="G76" s="312"/>
      <c r="H76" s="299">
        <v>0</v>
      </c>
      <c r="I76" s="345">
        <v>-1</v>
      </c>
      <c r="J76" s="312"/>
      <c r="K76" s="299">
        <v>-2.5</v>
      </c>
      <c r="L76" s="345">
        <v>-0.66216216216216217</v>
      </c>
      <c r="M76" s="312"/>
    </row>
    <row r="77" spans="2:13" s="114" customFormat="1" ht="13.5" customHeight="1">
      <c r="B77" s="274" t="s">
        <v>150</v>
      </c>
      <c r="C77" s="6">
        <v>-44.9</v>
      </c>
      <c r="D77" s="283"/>
      <c r="E77" s="299">
        <v>-57.44787500000001</v>
      </c>
      <c r="F77" s="345">
        <v>0.27946269487750586</v>
      </c>
      <c r="G77" s="312"/>
      <c r="H77" s="299">
        <v>-14.692078765371885</v>
      </c>
      <c r="I77" s="345">
        <v>-0.67278221012534778</v>
      </c>
      <c r="J77" s="312"/>
      <c r="K77" s="299">
        <v>-82.877999999999957</v>
      </c>
      <c r="L77" s="345">
        <v>0.84583518930957591</v>
      </c>
      <c r="M77" s="312"/>
    </row>
    <row r="78" spans="2:13" s="213" customFormat="1" ht="13.5" customHeight="1">
      <c r="B78" s="274" t="s">
        <v>185</v>
      </c>
      <c r="C78" s="68">
        <v>-21.9</v>
      </c>
      <c r="D78" s="283"/>
      <c r="E78" s="299">
        <v>-3.5500000000000043</v>
      </c>
      <c r="F78" s="345">
        <v>-0.83789954337899519</v>
      </c>
      <c r="G78" s="312"/>
      <c r="H78" s="299">
        <v>0</v>
      </c>
      <c r="I78" s="345">
        <v>-1</v>
      </c>
      <c r="J78" s="312"/>
      <c r="K78" s="299">
        <v>-12.100000000000009</v>
      </c>
      <c r="L78" s="345">
        <v>-0.44748858447488538</v>
      </c>
      <c r="M78" s="312"/>
    </row>
    <row r="79" spans="2:13">
      <c r="B79" s="278" t="s">
        <v>186</v>
      </c>
      <c r="C79" s="289">
        <v>36.4</v>
      </c>
      <c r="D79" s="290"/>
      <c r="E79" s="289">
        <v>96.712056414791178</v>
      </c>
      <c r="F79" s="325">
        <v>1.6569246267799773</v>
      </c>
      <c r="G79" s="324"/>
      <c r="H79" s="289">
        <v>85.71425135934102</v>
      </c>
      <c r="I79" s="325">
        <v>1.3547871252566215</v>
      </c>
      <c r="J79" s="324"/>
      <c r="K79" s="289">
        <v>167.54270033004769</v>
      </c>
      <c r="L79" s="325">
        <v>3.6028214376386734</v>
      </c>
      <c r="M79" s="324"/>
    </row>
    <row r="80" spans="2:13" s="63" customFormat="1" ht="13.5" customHeight="1">
      <c r="B80" s="281"/>
      <c r="C80" s="291"/>
      <c r="D80" s="291"/>
      <c r="E80" s="291"/>
      <c r="F80" s="63" t="s">
        <v>188</v>
      </c>
      <c r="I80" s="63" t="s">
        <v>188</v>
      </c>
      <c r="L80" s="63" t="s">
        <v>188</v>
      </c>
    </row>
    <row r="81" spans="2:13" s="63" customFormat="1" ht="13.5" customHeight="1">
      <c r="B81" s="279"/>
      <c r="C81" s="21"/>
      <c r="D81" s="292"/>
      <c r="E81" s="301"/>
      <c r="F81" s="63" t="s">
        <v>188</v>
      </c>
      <c r="I81" s="63" t="s">
        <v>188</v>
      </c>
      <c r="L81" s="63" t="s">
        <v>188</v>
      </c>
    </row>
    <row r="82" spans="2:13">
      <c r="B82" s="273" t="s">
        <v>154</v>
      </c>
      <c r="C82" s="286"/>
      <c r="D82" s="94"/>
      <c r="E82" s="300"/>
      <c r="F82" s="94" t="s">
        <v>188</v>
      </c>
      <c r="G82" s="141"/>
      <c r="H82" s="94"/>
      <c r="I82" s="94"/>
      <c r="J82" s="141"/>
      <c r="K82" s="94"/>
      <c r="L82" s="94"/>
      <c r="M82" s="141"/>
    </row>
    <row r="83" spans="2:13">
      <c r="B83" s="280" t="s">
        <v>108</v>
      </c>
      <c r="C83" s="293">
        <v>3.9</v>
      </c>
      <c r="D83" s="294"/>
      <c r="E83" s="302">
        <v>4.1016211102312043</v>
      </c>
      <c r="F83" s="103"/>
      <c r="G83" s="104"/>
      <c r="H83" s="122">
        <v>3.8246700181744222</v>
      </c>
      <c r="I83" s="150"/>
      <c r="J83" s="104"/>
      <c r="K83" s="122">
        <v>4.4717737255726933</v>
      </c>
      <c r="L83" s="212"/>
      <c r="M83" s="105"/>
    </row>
    <row r="84" spans="2:13" s="49" customFormat="1">
      <c r="B84" s="330"/>
      <c r="C84" s="331"/>
      <c r="D84" s="332"/>
      <c r="E84" s="329"/>
      <c r="F84" s="107"/>
      <c r="G84" s="107"/>
      <c r="H84" s="21"/>
      <c r="I84" s="137"/>
      <c r="J84" s="107"/>
      <c r="K84" s="21"/>
      <c r="L84" s="137"/>
      <c r="M84" s="240"/>
    </row>
    <row r="85" spans="2:13">
      <c r="B85" s="1" t="s">
        <v>34</v>
      </c>
      <c r="D85" s="26"/>
      <c r="H85" s="25"/>
      <c r="I85" s="35"/>
      <c r="J85" s="35"/>
      <c r="K85" s="25"/>
      <c r="L85" s="25"/>
      <c r="M85" s="35"/>
    </row>
    <row r="86" spans="2:13" ht="51.75" customHeight="1">
      <c r="B86" s="356" t="s">
        <v>33</v>
      </c>
      <c r="C86" s="356"/>
      <c r="D86" s="356"/>
      <c r="E86" s="356"/>
      <c r="F86" s="356"/>
      <c r="G86" s="356"/>
      <c r="H86" s="356"/>
      <c r="I86" s="356"/>
      <c r="J86" s="356"/>
      <c r="K86" s="356"/>
      <c r="L86" s="356"/>
      <c r="M86" s="356"/>
    </row>
    <row r="88" spans="2:13">
      <c r="B88" s="1" t="s">
        <v>45</v>
      </c>
      <c r="H88" s="24"/>
    </row>
  </sheetData>
  <customSheetViews>
    <customSheetView guid="{7C9E29D9-3A08-4D32-96E6-FCF857FB58DC}" scale="95" showPageBreaks="1" showGridLines="0" fitToPage="1" printArea="1" showRuler="0">
      <pageMargins left="0.5" right="0.5" top="0.5" bottom="0.5" header="0.5" footer="0.5"/>
      <pageSetup paperSize="9" orientation="landscape" r:id="rId1"/>
      <headerFooter alignWithMargins="0"/>
    </customSheetView>
  </customSheetViews>
  <mergeCells count="14">
    <mergeCell ref="M8:M9"/>
    <mergeCell ref="L8:L9"/>
    <mergeCell ref="D6:M6"/>
    <mergeCell ref="B2:M2"/>
    <mergeCell ref="B86:M86"/>
    <mergeCell ref="H8:H9"/>
    <mergeCell ref="K8:K9"/>
    <mergeCell ref="F8:F9"/>
    <mergeCell ref="D8:D9"/>
    <mergeCell ref="E8:E9"/>
    <mergeCell ref="I8:I9"/>
    <mergeCell ref="C8:C9"/>
    <mergeCell ref="G8:G9"/>
    <mergeCell ref="J8:J9"/>
  </mergeCells>
  <phoneticPr fontId="3" type="noConversion"/>
  <conditionalFormatting sqref="J19:J21 G19:G21 G24:G28 J24:J28 I34:J35 F34:G35 I37:J39 F37:G39 G31:G33 G14:G16 J31:J33 J14:J16">
    <cfRule type="cellIs" dxfId="149" priority="83" stopIfTrue="1" operator="equal">
      <formula>-1</formula>
    </cfRule>
    <cfRule type="cellIs" dxfId="148" priority="84" stopIfTrue="1" operator="equal">
      <formula>#DIV/0!</formula>
    </cfRule>
  </conditionalFormatting>
  <conditionalFormatting sqref="I83:J84 F83:G84">
    <cfRule type="cellIs" dxfId="147" priority="29" stopIfTrue="1" operator="equal">
      <formula>-1</formula>
    </cfRule>
    <cfRule type="cellIs" dxfId="146" priority="30" stopIfTrue="1" operator="equal">
      <formula>#DIV/0!</formula>
    </cfRule>
  </conditionalFormatting>
  <conditionalFormatting sqref="G72">
    <cfRule type="cellIs" dxfId="145" priority="19" stopIfTrue="1" operator="equal">
      <formula>-1</formula>
    </cfRule>
    <cfRule type="cellIs" dxfId="144" priority="20" stopIfTrue="1" operator="equal">
      <formula>#DIV/0!</formula>
    </cfRule>
  </conditionalFormatting>
  <conditionalFormatting sqref="J72">
    <cfRule type="cellIs" dxfId="143" priority="11" stopIfTrue="1" operator="equal">
      <formula>-1</formula>
    </cfRule>
    <cfRule type="cellIs" dxfId="142" priority="12" stopIfTrue="1" operator="equal">
      <formula>#DIV/0!</formula>
    </cfRule>
  </conditionalFormatting>
  <conditionalFormatting sqref="F48:G65 F67:G67 F41:F47 G40:G47">
    <cfRule type="cellIs" dxfId="141" priority="25" stopIfTrue="1" operator="equal">
      <formula>-1</formula>
    </cfRule>
    <cfRule type="cellIs" dxfId="140" priority="26" stopIfTrue="1" operator="equal">
      <formula>#DIV/0!</formula>
    </cfRule>
  </conditionalFormatting>
  <conditionalFormatting sqref="F40">
    <cfRule type="cellIs" dxfId="139" priority="23" stopIfTrue="1" operator="equal">
      <formula>-1</formula>
    </cfRule>
    <cfRule type="cellIs" dxfId="138" priority="24" stopIfTrue="1" operator="equal">
      <formula>#DIV/0!</formula>
    </cfRule>
  </conditionalFormatting>
  <conditionalFormatting sqref="G73:G79 F69:G69">
    <cfRule type="cellIs" dxfId="137" priority="21" stopIfTrue="1" operator="equal">
      <formula>-1</formula>
    </cfRule>
    <cfRule type="cellIs" dxfId="136" priority="22" stopIfTrue="1" operator="equal">
      <formula>#DIV/0!</formula>
    </cfRule>
  </conditionalFormatting>
  <conditionalFormatting sqref="L40">
    <cfRule type="cellIs" dxfId="135" priority="7" stopIfTrue="1" operator="equal">
      <formula>-1</formula>
    </cfRule>
    <cfRule type="cellIs" dxfId="134" priority="8" stopIfTrue="1" operator="equal">
      <formula>#DIV/0!</formula>
    </cfRule>
  </conditionalFormatting>
  <conditionalFormatting sqref="M72">
    <cfRule type="cellIs" dxfId="133" priority="3" stopIfTrue="1" operator="equal">
      <formula>-1</formula>
    </cfRule>
    <cfRule type="cellIs" dxfId="132" priority="4" stopIfTrue="1" operator="equal">
      <formula>#DIV/0!</formula>
    </cfRule>
  </conditionalFormatting>
  <conditionalFormatting sqref="I48:J65 I67:J67 I41:I47 J40:J47">
    <cfRule type="cellIs" dxfId="131" priority="17" stopIfTrue="1" operator="equal">
      <formula>-1</formula>
    </cfRule>
    <cfRule type="cellIs" dxfId="130" priority="18" stopIfTrue="1" operator="equal">
      <formula>#DIV/0!</formula>
    </cfRule>
  </conditionalFormatting>
  <conditionalFormatting sqref="I40">
    <cfRule type="cellIs" dxfId="129" priority="15" stopIfTrue="1" operator="equal">
      <formula>-1</formula>
    </cfRule>
    <cfRule type="cellIs" dxfId="128" priority="16" stopIfTrue="1" operator="equal">
      <formula>#DIV/0!</formula>
    </cfRule>
  </conditionalFormatting>
  <conditionalFormatting sqref="J73:J79 I69:J69">
    <cfRule type="cellIs" dxfId="127" priority="13" stopIfTrue="1" operator="equal">
      <formula>-1</formula>
    </cfRule>
    <cfRule type="cellIs" dxfId="126" priority="14" stopIfTrue="1" operator="equal">
      <formula>#DIV/0!</formula>
    </cfRule>
  </conditionalFormatting>
  <conditionalFormatting sqref="L48:M65 L67:M67 L41:L47 M40:M47">
    <cfRule type="cellIs" dxfId="125" priority="9" stopIfTrue="1" operator="equal">
      <formula>-1</formula>
    </cfRule>
    <cfRule type="cellIs" dxfId="124" priority="10" stopIfTrue="1" operator="equal">
      <formula>#DIV/0!</formula>
    </cfRule>
  </conditionalFormatting>
  <conditionalFormatting sqref="M73:M79 L69:M69">
    <cfRule type="cellIs" dxfId="123" priority="5" stopIfTrue="1" operator="equal">
      <formula>-1</formula>
    </cfRule>
    <cfRule type="cellIs" dxfId="122" priority="6" stopIfTrue="1" operator="equal">
      <formula>#DIV/0!</formula>
    </cfRule>
  </conditionalFormatting>
  <conditionalFormatting sqref="L14:L33 I14:I33 F14:F33">
    <cfRule type="cellIs" dxfId="121" priority="1" stopIfTrue="1" operator="equal">
      <formula>-1</formula>
    </cfRule>
    <cfRule type="cellIs" dxfId="120" priority="2" stopIfTrue="1" operator="equal">
      <formula>#DIV/0!</formula>
    </cfRule>
  </conditionalFormatting>
  <hyperlinks>
    <hyperlink ref="B4" location="Home!Print_Area" display="Return to Home page"/>
  </hyperlinks>
  <printOptions verticalCentered="1"/>
  <pageMargins left="0.7" right="0.7" top="0.75" bottom="0.75" header="0.3" footer="0.3"/>
  <pageSetup paperSize="9" scale="44" orientation="landscape" r:id="rId2"/>
  <headerFooter alignWithMargins="0">
    <oddHeader>&amp;R&amp;G</oddHeader>
    <oddFooter>&amp;L&amp;8Telenet - Analyst Consensus Q1 2018</oddFooter>
  </headerFooter>
  <legacyDrawingHF r:id="rId3"/>
</worksheet>
</file>

<file path=xl/worksheets/sheet3.xml><?xml version="1.0" encoding="utf-8"?>
<worksheet xmlns="http://schemas.openxmlformats.org/spreadsheetml/2006/main" xmlns:r="http://schemas.openxmlformats.org/officeDocument/2006/relationships">
  <sheetPr>
    <tabColor rgb="FFFFCC00"/>
    <pageSetUpPr fitToPage="1"/>
  </sheetPr>
  <dimension ref="A2:AL93"/>
  <sheetViews>
    <sheetView showGridLines="0" tabSelected="1" zoomScale="80" zoomScaleNormal="80" workbookViewId="0">
      <selection activeCell="F72" sqref="F72"/>
    </sheetView>
  </sheetViews>
  <sheetFormatPr defaultRowHeight="12"/>
  <cols>
    <col min="1" max="1" width="3" style="1" customWidth="1"/>
    <col min="2" max="2" width="60.28515625" style="1" customWidth="1"/>
    <col min="3" max="5" width="17.7109375" style="1" customWidth="1"/>
    <col min="6" max="7" width="9.140625" style="1" customWidth="1"/>
    <col min="8" max="8" width="17.7109375" style="1" customWidth="1"/>
    <col min="9" max="9" width="9.140625" style="1" customWidth="1"/>
    <col min="10" max="10" width="9.5703125" style="35" customWidth="1"/>
    <col min="11" max="11" width="17.28515625" style="35" customWidth="1"/>
    <col min="12" max="12" width="9.140625" style="1" customWidth="1"/>
    <col min="13" max="13" width="10" style="1" customWidth="1"/>
    <col min="14" max="15" width="9.5703125" style="38" customWidth="1"/>
    <col min="16" max="16" width="17.7109375" style="1" customWidth="1"/>
    <col min="17" max="17" width="9.5703125" style="1" customWidth="1"/>
    <col min="18" max="18" width="9.5703125" style="38" customWidth="1"/>
    <col min="19" max="19" width="2.7109375" style="1" customWidth="1"/>
    <col min="20" max="16384" width="9.140625" style="1"/>
  </cols>
  <sheetData>
    <row r="2" spans="2:18" ht="18">
      <c r="B2" s="355" t="s">
        <v>60</v>
      </c>
      <c r="C2" s="355"/>
      <c r="D2" s="355"/>
      <c r="E2" s="355"/>
      <c r="F2" s="355"/>
      <c r="G2" s="355"/>
      <c r="H2" s="355"/>
      <c r="I2" s="355"/>
      <c r="J2" s="355"/>
      <c r="K2" s="355"/>
      <c r="L2" s="355"/>
      <c r="M2" s="355"/>
      <c r="N2" s="355"/>
      <c r="O2" s="355"/>
      <c r="P2" s="355"/>
      <c r="Q2" s="355"/>
      <c r="R2" s="355"/>
    </row>
    <row r="3" spans="2:18" ht="18.75" thickBot="1">
      <c r="B3" s="65"/>
      <c r="C3" s="125"/>
      <c r="D3" s="125"/>
      <c r="E3" s="78"/>
      <c r="F3" s="125"/>
      <c r="G3" s="65"/>
      <c r="H3" s="65"/>
      <c r="I3" s="125"/>
      <c r="J3" s="76"/>
      <c r="K3" s="78"/>
      <c r="L3" s="125"/>
      <c r="M3" s="65"/>
      <c r="N3" s="76"/>
      <c r="O3" s="78"/>
      <c r="P3" s="65"/>
      <c r="Q3" s="78"/>
      <c r="R3" s="76"/>
    </row>
    <row r="4" spans="2:18" ht="19.5" thickTop="1" thickBot="1">
      <c r="B4" s="43" t="s">
        <v>32</v>
      </c>
      <c r="C4" s="48"/>
      <c r="D4" s="125"/>
      <c r="E4" s="48"/>
      <c r="F4" s="48"/>
      <c r="G4" s="48"/>
      <c r="H4" s="39"/>
      <c r="I4" s="48"/>
      <c r="J4" s="31"/>
      <c r="K4" s="31"/>
      <c r="L4" s="48"/>
      <c r="M4" s="40"/>
      <c r="N4" s="36"/>
      <c r="O4" s="36"/>
      <c r="P4" s="40"/>
      <c r="Q4" s="64"/>
      <c r="R4" s="36"/>
    </row>
    <row r="5" spans="2:18" ht="12.75" thickTop="1"/>
    <row r="6" spans="2:18">
      <c r="B6" s="27"/>
      <c r="C6" s="27"/>
      <c r="D6" s="27"/>
      <c r="E6" s="27"/>
      <c r="F6" s="27"/>
      <c r="G6" s="27"/>
      <c r="H6" s="41"/>
      <c r="I6" s="27"/>
      <c r="J6" s="28"/>
      <c r="K6" s="28"/>
      <c r="L6" s="27"/>
      <c r="M6" s="29"/>
      <c r="N6" s="29"/>
      <c r="O6" s="29"/>
      <c r="P6" s="30"/>
      <c r="Q6" s="30"/>
      <c r="R6" s="30"/>
    </row>
    <row r="7" spans="2:18" ht="12" customHeight="1">
      <c r="C7" s="359" t="s">
        <v>112</v>
      </c>
      <c r="D7" s="359" t="s">
        <v>113</v>
      </c>
      <c r="E7" s="357" t="s">
        <v>61</v>
      </c>
      <c r="F7" s="352" t="s">
        <v>94</v>
      </c>
      <c r="G7" s="352" t="s">
        <v>95</v>
      </c>
      <c r="H7" s="357" t="s">
        <v>62</v>
      </c>
      <c r="I7" s="352" t="s">
        <v>94</v>
      </c>
      <c r="J7" s="352" t="s">
        <v>95</v>
      </c>
      <c r="K7" s="357" t="s">
        <v>63</v>
      </c>
      <c r="L7" s="352" t="s">
        <v>94</v>
      </c>
      <c r="M7" s="352" t="s">
        <v>95</v>
      </c>
      <c r="N7" s="1"/>
      <c r="O7" s="1"/>
      <c r="R7" s="1"/>
    </row>
    <row r="8" spans="2:18" ht="21" customHeight="1">
      <c r="C8" s="360"/>
      <c r="D8" s="360"/>
      <c r="E8" s="358"/>
      <c r="F8" s="353"/>
      <c r="G8" s="353"/>
      <c r="H8" s="358"/>
      <c r="I8" s="353"/>
      <c r="J8" s="353"/>
      <c r="K8" s="358"/>
      <c r="L8" s="353"/>
      <c r="M8" s="353"/>
      <c r="N8" s="1"/>
      <c r="O8" s="1"/>
      <c r="R8" s="1"/>
    </row>
    <row r="9" spans="2:18" ht="21" customHeight="1">
      <c r="C9" s="259"/>
      <c r="D9" s="260"/>
      <c r="E9" s="260"/>
      <c r="F9" s="261"/>
      <c r="G9" s="261"/>
      <c r="H9" s="259"/>
      <c r="I9" s="261"/>
      <c r="J9" s="261"/>
      <c r="K9" s="259"/>
      <c r="L9" s="259"/>
      <c r="M9" s="261"/>
      <c r="N9" s="1"/>
      <c r="O9" s="1"/>
      <c r="R9" s="1"/>
    </row>
    <row r="10" spans="2:18">
      <c r="B10" s="12" t="s">
        <v>28</v>
      </c>
      <c r="C10" s="13"/>
      <c r="D10" s="14"/>
      <c r="E10" s="14"/>
      <c r="F10" s="46"/>
      <c r="G10" s="33"/>
      <c r="H10" s="15"/>
      <c r="I10" s="46"/>
      <c r="J10" s="33"/>
      <c r="K10" s="15"/>
      <c r="L10" s="15"/>
      <c r="M10" s="46"/>
      <c r="N10" s="1"/>
      <c r="O10" s="1"/>
      <c r="R10" s="1"/>
    </row>
    <row r="11" spans="2:18" ht="16.5" customHeight="1">
      <c r="B11" s="16"/>
      <c r="C11" s="81"/>
      <c r="D11" s="82"/>
      <c r="E11" s="5"/>
      <c r="F11" s="47"/>
      <c r="G11" s="32"/>
      <c r="H11" s="3"/>
      <c r="I11" s="47"/>
      <c r="J11" s="32"/>
      <c r="K11" s="3"/>
      <c r="L11" s="3"/>
      <c r="M11" s="47"/>
      <c r="N11" s="1"/>
      <c r="O11" s="1"/>
      <c r="R11" s="1"/>
    </row>
    <row r="12" spans="2:18" ht="13.5" customHeight="1">
      <c r="B12" s="17" t="s">
        <v>2</v>
      </c>
      <c r="C12" s="81"/>
      <c r="D12" s="82"/>
      <c r="E12" s="5"/>
      <c r="F12" s="47"/>
      <c r="G12" s="32"/>
      <c r="H12" s="3"/>
      <c r="I12" s="47"/>
      <c r="J12" s="32"/>
      <c r="K12" s="3"/>
      <c r="L12" s="3"/>
      <c r="M12" s="57"/>
      <c r="N12" s="1"/>
      <c r="O12" s="1"/>
      <c r="R12" s="1"/>
    </row>
    <row r="13" spans="2:18" ht="13.5" customHeight="1">
      <c r="B13" s="16" t="s">
        <v>5</v>
      </c>
      <c r="C13" s="9">
        <f>IF(OR('[9]FY 2018'!C18="error",'[9]FY 2018'!C18=0),"",'[9]FY 2018'!C18)</f>
        <v>244700</v>
      </c>
      <c r="D13" s="120"/>
      <c r="E13" s="10">
        <v>198700</v>
      </c>
      <c r="F13" s="88">
        <v>-0.18798528810788717</v>
      </c>
      <c r="G13" s="134"/>
      <c r="H13" s="10">
        <v>173922.90000000002</v>
      </c>
      <c r="I13" s="88">
        <v>-0.28924029423784214</v>
      </c>
      <c r="J13" s="134"/>
      <c r="K13" s="10">
        <v>206509.98632010934</v>
      </c>
      <c r="L13" s="89">
        <v>-0.15606871140126954</v>
      </c>
      <c r="M13" s="142"/>
      <c r="N13" s="1"/>
      <c r="O13" s="1"/>
      <c r="R13" s="1"/>
    </row>
    <row r="14" spans="2:18" ht="13.5" customHeight="1">
      <c r="B14" s="16" t="s">
        <v>4</v>
      </c>
      <c r="C14" s="9">
        <f>IF(OR('[9]FY 2018'!C19="error",'[9]FY 2018'!C19=0),"",'[9]FY 2018'!C19)</f>
        <v>1786600</v>
      </c>
      <c r="D14" s="120"/>
      <c r="E14" s="10">
        <v>1749899.9999999998</v>
      </c>
      <c r="F14" s="88">
        <v>-2.0541811261614362E-2</v>
      </c>
      <c r="G14" s="134"/>
      <c r="H14" s="10">
        <v>1744500</v>
      </c>
      <c r="I14" s="88">
        <v>-2.3564312101197804E-2</v>
      </c>
      <c r="J14" s="134"/>
      <c r="K14" s="10">
        <v>1779790.0136798907</v>
      </c>
      <c r="L14" s="89">
        <v>-3.8117017352006233E-3</v>
      </c>
      <c r="M14" s="142"/>
      <c r="N14" s="1"/>
      <c r="O14" s="1"/>
      <c r="R14" s="1"/>
    </row>
    <row r="15" spans="2:18" s="63" customFormat="1" ht="13.5" customHeight="1">
      <c r="B15" s="111" t="s">
        <v>0</v>
      </c>
      <c r="C15" s="59">
        <f>IF(OR('[9]FY 2018'!C20="error",'[9]FY 2018'!C20=0),"",'[9]FY 2018'!C20)</f>
        <v>2031300</v>
      </c>
      <c r="D15" s="262"/>
      <c r="E15" s="59">
        <v>1948358.3499999999</v>
      </c>
      <c r="F15" s="126">
        <v>-4.0831807217053151E-2</v>
      </c>
      <c r="G15" s="135"/>
      <c r="H15" s="59">
        <v>1941300</v>
      </c>
      <c r="I15" s="126">
        <v>-4.4306601683650859E-2</v>
      </c>
      <c r="J15" s="135"/>
      <c r="K15" s="59">
        <v>1986300</v>
      </c>
      <c r="L15" s="263">
        <v>-2.215330084182543E-2</v>
      </c>
      <c r="M15" s="143"/>
    </row>
    <row r="16" spans="2:18" ht="13.5" customHeight="1">
      <c r="B16" s="16"/>
      <c r="C16" s="9" t="str">
        <f>IF(OR('[9]FY 2018'!C21="error",'[9]FY 2018'!C21=0),"",'[9]FY 2018'!C21)</f>
        <v/>
      </c>
      <c r="D16" s="9"/>
      <c r="E16" s="9"/>
      <c r="F16" s="88" t="s">
        <v>188</v>
      </c>
      <c r="G16" s="136"/>
      <c r="H16" s="9"/>
      <c r="I16" s="88" t="s">
        <v>188</v>
      </c>
      <c r="J16" s="136"/>
      <c r="K16" s="9"/>
      <c r="L16" s="89" t="s">
        <v>188</v>
      </c>
      <c r="M16" s="136"/>
      <c r="N16" s="1"/>
      <c r="O16" s="1"/>
      <c r="R16" s="1"/>
    </row>
    <row r="17" spans="2:18" ht="13.5" customHeight="1">
      <c r="B17" s="17" t="s">
        <v>3</v>
      </c>
      <c r="C17" s="9" t="str">
        <f>IF(OR('[9]FY 2018'!C22="error",'[9]FY 2018'!C22=0),"",'[9]FY 2018'!C22)</f>
        <v/>
      </c>
      <c r="D17" s="9"/>
      <c r="E17" s="9"/>
      <c r="F17" s="88" t="s">
        <v>188</v>
      </c>
      <c r="G17" s="136"/>
      <c r="H17" s="9"/>
      <c r="I17" s="88" t="s">
        <v>188</v>
      </c>
      <c r="J17" s="136"/>
      <c r="K17" s="9"/>
      <c r="L17" s="89" t="s">
        <v>188</v>
      </c>
      <c r="M17" s="136"/>
      <c r="N17" s="1"/>
      <c r="O17" s="1"/>
      <c r="R17" s="1"/>
    </row>
    <row r="18" spans="2:18" ht="13.5" customHeight="1">
      <c r="B18" s="16" t="s">
        <v>6</v>
      </c>
      <c r="C18" s="9">
        <f>IF(OR('[9]FY 2018'!C23="error",'[9]FY 2018'!C23=0),"",'[9]FY 2018'!C23)</f>
        <v>1512200</v>
      </c>
      <c r="D18" s="120"/>
      <c r="E18" s="10">
        <v>1480900</v>
      </c>
      <c r="F18" s="88">
        <v>-2.0698320327998898E-2</v>
      </c>
      <c r="G18" s="134"/>
      <c r="H18" s="10">
        <v>1473900</v>
      </c>
      <c r="I18" s="88">
        <v>-2.5327337653749504E-2</v>
      </c>
      <c r="J18" s="134"/>
      <c r="K18" s="10">
        <v>1497451.0891930223</v>
      </c>
      <c r="L18" s="89">
        <v>-9.7532805230642339E-3</v>
      </c>
      <c r="M18" s="142"/>
      <c r="N18" s="1"/>
      <c r="O18" s="1"/>
      <c r="R18" s="1"/>
    </row>
    <row r="19" spans="2:18" ht="13.5" customHeight="1">
      <c r="B19" s="16" t="s">
        <v>7</v>
      </c>
      <c r="C19" s="9">
        <f>IF(OR('[9]FY 2018'!C24="error",'[9]FY 2018'!C24=0),"",'[9]FY 2018'!C24)</f>
        <v>161900</v>
      </c>
      <c r="D19" s="120"/>
      <c r="E19" s="10">
        <v>184490</v>
      </c>
      <c r="F19" s="88">
        <v>0.13953057442865968</v>
      </c>
      <c r="G19" s="134"/>
      <c r="H19" s="10">
        <v>161900</v>
      </c>
      <c r="I19" s="88">
        <v>0</v>
      </c>
      <c r="J19" s="134"/>
      <c r="K19" s="10">
        <v>191900</v>
      </c>
      <c r="L19" s="89">
        <v>0.18529956763434208</v>
      </c>
      <c r="M19" s="142"/>
      <c r="N19" s="1"/>
      <c r="O19" s="1"/>
      <c r="R19" s="1"/>
    </row>
    <row r="20" spans="2:18" s="63" customFormat="1" ht="13.5" customHeight="1">
      <c r="B20" s="111" t="s">
        <v>8</v>
      </c>
      <c r="C20" s="59">
        <f>IF(OR('[9]FY 2018'!C25="error",'[9]FY 2018'!C25=0),"",'[9]FY 2018'!C25)</f>
        <v>1674100</v>
      </c>
      <c r="D20" s="262"/>
      <c r="E20" s="59">
        <v>1665100</v>
      </c>
      <c r="F20" s="126">
        <v>-5.3760229376978996E-3</v>
      </c>
      <c r="G20" s="135"/>
      <c r="H20" s="59">
        <v>1600120</v>
      </c>
      <c r="I20" s="126">
        <v>-4.419090854787644E-2</v>
      </c>
      <c r="J20" s="135"/>
      <c r="K20" s="59">
        <v>1669100</v>
      </c>
      <c r="L20" s="263">
        <v>-2.9866794098321048E-3</v>
      </c>
      <c r="M20" s="143"/>
    </row>
    <row r="21" spans="2:18" ht="13.5" customHeight="1">
      <c r="B21" s="16"/>
      <c r="C21" s="9" t="str">
        <f>IF(OR('[9]FY 2018'!C26="error",'[9]FY 2018'!C26=0),"",'[9]FY 2018'!C26)</f>
        <v/>
      </c>
      <c r="D21" s="9"/>
      <c r="E21" s="9"/>
      <c r="F21" s="88" t="s">
        <v>188</v>
      </c>
      <c r="G21" s="136"/>
      <c r="H21" s="9"/>
      <c r="I21" s="88" t="s">
        <v>188</v>
      </c>
      <c r="J21" s="136"/>
      <c r="K21" s="9"/>
      <c r="L21" s="89" t="s">
        <v>188</v>
      </c>
      <c r="M21" s="136"/>
      <c r="N21" s="1"/>
      <c r="O21" s="1"/>
      <c r="R21" s="1"/>
    </row>
    <row r="22" spans="2:18" ht="13.5" customHeight="1">
      <c r="B22" s="17" t="s">
        <v>9</v>
      </c>
      <c r="C22" s="9" t="str">
        <f>IF(OR('[9]FY 2018'!C27="error",'[9]FY 2018'!C27=0),"",'[9]FY 2018'!C27)</f>
        <v/>
      </c>
      <c r="D22" s="9"/>
      <c r="E22" s="9"/>
      <c r="F22" s="88" t="s">
        <v>188</v>
      </c>
      <c r="G22" s="136"/>
      <c r="H22" s="9"/>
      <c r="I22" s="88" t="s">
        <v>188</v>
      </c>
      <c r="J22" s="136"/>
      <c r="K22" s="9"/>
      <c r="L22" s="89" t="s">
        <v>188</v>
      </c>
      <c r="M22" s="136"/>
      <c r="N22" s="1"/>
      <c r="O22" s="1"/>
      <c r="R22" s="1"/>
    </row>
    <row r="23" spans="2:18" ht="13.5" customHeight="1">
      <c r="B23" s="16" t="s">
        <v>10</v>
      </c>
      <c r="C23" s="9">
        <f>IF(OR('[9]FY 2018'!C28="error",'[9]FY 2018'!C28=0),"",'[9]FY 2018'!C28)</f>
        <v>1197200</v>
      </c>
      <c r="D23" s="120"/>
      <c r="E23" s="10">
        <v>1154700</v>
      </c>
      <c r="F23" s="88">
        <v>-3.549949883060477E-2</v>
      </c>
      <c r="G23" s="134"/>
      <c r="H23" s="10">
        <v>1143700</v>
      </c>
      <c r="I23" s="88">
        <v>-4.4687604410290627E-2</v>
      </c>
      <c r="J23" s="134"/>
      <c r="K23" s="10">
        <v>1162808.2</v>
      </c>
      <c r="L23" s="89">
        <v>-2.8726862679585685E-2</v>
      </c>
      <c r="M23" s="142"/>
      <c r="N23" s="1"/>
      <c r="O23" s="1"/>
      <c r="R23" s="1"/>
    </row>
    <row r="24" spans="2:18" ht="13.5" customHeight="1">
      <c r="B24" s="16" t="s">
        <v>11</v>
      </c>
      <c r="C24" s="9">
        <f>IF(OR('[9]FY 2018'!C29="error",'[9]FY 2018'!C29=0),"",'[9]FY 2018'!C29)</f>
        <v>105400</v>
      </c>
      <c r="D24" s="120"/>
      <c r="E24" s="10">
        <v>115100</v>
      </c>
      <c r="F24" s="88">
        <v>9.2030360531309308E-2</v>
      </c>
      <c r="G24" s="134"/>
      <c r="H24" s="10">
        <v>105400</v>
      </c>
      <c r="I24" s="88">
        <v>0</v>
      </c>
      <c r="J24" s="134"/>
      <c r="K24" s="10">
        <v>184380</v>
      </c>
      <c r="L24" s="89">
        <v>0.74933586337760905</v>
      </c>
      <c r="M24" s="142"/>
      <c r="N24" s="1"/>
      <c r="O24" s="1"/>
      <c r="R24" s="1"/>
    </row>
    <row r="25" spans="2:18" s="63" customFormat="1" ht="13.5" customHeight="1">
      <c r="B25" s="111" t="s">
        <v>12</v>
      </c>
      <c r="C25" s="59">
        <f>IF(OR('[9]FY 2018'!C30="error",'[9]FY 2018'!C30=0),"",'[9]FY 2018'!C30)</f>
        <v>1302600</v>
      </c>
      <c r="D25" s="215"/>
      <c r="E25" s="115">
        <v>1269500</v>
      </c>
      <c r="F25" s="106">
        <v>-2.5410717027483543E-2</v>
      </c>
      <c r="G25" s="137"/>
      <c r="H25" s="115">
        <v>1258500</v>
      </c>
      <c r="I25" s="106">
        <v>-3.3855366190695513E-2</v>
      </c>
      <c r="J25" s="137"/>
      <c r="K25" s="115">
        <v>1341580</v>
      </c>
      <c r="L25" s="214">
        <v>2.9924765852909596E-2</v>
      </c>
      <c r="M25" s="144"/>
    </row>
    <row r="26" spans="2:18" ht="13.5" customHeight="1">
      <c r="B26" s="109"/>
      <c r="C26" s="11" t="str">
        <f>IF(OR('[9]FY 2018'!C31="error",'[9]FY 2018'!C31=0),"",'[9]FY 2018'!C31)</f>
        <v/>
      </c>
      <c r="D26" s="11"/>
      <c r="E26" s="11"/>
      <c r="F26" s="88" t="s">
        <v>188</v>
      </c>
      <c r="G26" s="134"/>
      <c r="H26" s="11"/>
      <c r="I26" s="88" t="s">
        <v>188</v>
      </c>
      <c r="J26" s="134"/>
      <c r="K26" s="11"/>
      <c r="L26" s="89" t="s">
        <v>188</v>
      </c>
      <c r="M26" s="142"/>
      <c r="N26" s="1"/>
      <c r="O26" s="1"/>
      <c r="R26" s="1"/>
    </row>
    <row r="27" spans="2:18" s="63" customFormat="1" ht="13.5" customHeight="1">
      <c r="B27" s="116" t="s">
        <v>27</v>
      </c>
      <c r="C27" s="60">
        <f>IF(OR('[9]FY 2018'!C32="error",'[9]FY 2018'!C32=0),"",'[9]FY 2018'!C32)</f>
        <v>5008000</v>
      </c>
      <c r="D27" s="262"/>
      <c r="E27" s="59">
        <v>4883000</v>
      </c>
      <c r="F27" s="126">
        <v>-2.4960063897763618E-2</v>
      </c>
      <c r="G27" s="135"/>
      <c r="H27" s="59">
        <v>4867800</v>
      </c>
      <c r="I27" s="126">
        <v>-2.799520766773167E-2</v>
      </c>
      <c r="J27" s="135"/>
      <c r="K27" s="59">
        <v>4938000</v>
      </c>
      <c r="L27" s="263">
        <v>-1.3977635782747577E-2</v>
      </c>
      <c r="M27" s="143"/>
    </row>
    <row r="28" spans="2:18" ht="13.5" customHeight="1">
      <c r="B28" s="17"/>
      <c r="C28" s="72" t="str">
        <f>IF(OR('[9]FY 2018'!C33="error",'[9]FY 2018'!C33=0),"",'[9]FY 2018'!C33)</f>
        <v/>
      </c>
      <c r="D28" s="72"/>
      <c r="E28" s="72"/>
      <c r="F28" s="88" t="s">
        <v>188</v>
      </c>
      <c r="G28" s="138"/>
      <c r="H28" s="72"/>
      <c r="I28" s="88" t="s">
        <v>188</v>
      </c>
      <c r="J28" s="138"/>
      <c r="K28" s="72"/>
      <c r="L28" s="89" t="s">
        <v>188</v>
      </c>
      <c r="M28" s="138"/>
      <c r="N28" s="8"/>
      <c r="O28" s="8"/>
      <c r="P28" s="8"/>
      <c r="Q28" s="8"/>
      <c r="R28" s="8"/>
    </row>
    <row r="29" spans="2:18" s="8" customFormat="1" ht="13.5" customHeight="1">
      <c r="B29" s="17" t="s">
        <v>65</v>
      </c>
      <c r="C29" s="72" t="str">
        <f>IF(OR('[9]FY 2018'!C34="error",'[9]FY 2018'!C34=0),"",'[9]FY 2018'!C34)</f>
        <v/>
      </c>
      <c r="D29" s="72"/>
      <c r="E29" s="72"/>
      <c r="F29" s="88" t="s">
        <v>188</v>
      </c>
      <c r="G29" s="138"/>
      <c r="H29" s="72"/>
      <c r="I29" s="88" t="s">
        <v>188</v>
      </c>
      <c r="J29" s="138"/>
      <c r="K29" s="72"/>
      <c r="L29" s="89" t="s">
        <v>188</v>
      </c>
      <c r="M29" s="138"/>
      <c r="N29" s="49"/>
      <c r="O29" s="49"/>
      <c r="P29" s="49"/>
      <c r="Q29" s="49"/>
      <c r="R29" s="49"/>
    </row>
    <row r="30" spans="2:18" s="49" customFormat="1" ht="13.5" customHeight="1">
      <c r="B30" s="16" t="s">
        <v>66</v>
      </c>
      <c r="C30" s="80">
        <f>IF(OR('[9]FY 2018'!C35="error",'[9]FY 2018'!C35=0),"",'[9]FY 2018'!C35)</f>
        <v>2155400</v>
      </c>
      <c r="D30" s="120"/>
      <c r="E30" s="10">
        <v>2248250</v>
      </c>
      <c r="F30" s="88">
        <v>4.3077850978936683E-2</v>
      </c>
      <c r="G30" s="134"/>
      <c r="H30" s="10">
        <v>2238600</v>
      </c>
      <c r="I30" s="88">
        <v>3.8600723763570599E-2</v>
      </c>
      <c r="J30" s="134"/>
      <c r="K30" s="10">
        <v>2258944.4670398175</v>
      </c>
      <c r="L30" s="89">
        <v>4.8039559728968007E-2</v>
      </c>
      <c r="M30" s="142"/>
      <c r="N30" s="1"/>
      <c r="O30" s="1"/>
      <c r="P30" s="1"/>
      <c r="Q30" s="1"/>
      <c r="R30" s="1"/>
    </row>
    <row r="31" spans="2:18" ht="13.5" customHeight="1">
      <c r="B31" s="16" t="s">
        <v>67</v>
      </c>
      <c r="C31" s="80">
        <f>IF(OR('[9]FY 2018'!C36="error",'[9]FY 2018'!C36=0),"",'[9]FY 2018'!C36)</f>
        <v>515200</v>
      </c>
      <c r="D31" s="120"/>
      <c r="E31" s="10">
        <v>489000</v>
      </c>
      <c r="F31" s="88">
        <v>-5.0854037267080709E-2</v>
      </c>
      <c r="G31" s="134"/>
      <c r="H31" s="10">
        <v>485200.00000000006</v>
      </c>
      <c r="I31" s="88">
        <v>-5.822981366459612E-2</v>
      </c>
      <c r="J31" s="134"/>
      <c r="K31" s="10">
        <v>498917.03641645372</v>
      </c>
      <c r="L31" s="89">
        <v>-3.1605131179243573E-2</v>
      </c>
      <c r="M31" s="142"/>
      <c r="N31" s="1"/>
      <c r="O31" s="1"/>
      <c r="R31" s="1"/>
    </row>
    <row r="32" spans="2:18" ht="13.5" customHeight="1">
      <c r="B32" s="117" t="s">
        <v>68</v>
      </c>
      <c r="C32" s="67">
        <f>IF(OR('[9]FY 2018'!C37="error",'[9]FY 2018'!C37=0),"",'[9]FY 2018'!C37)</f>
        <v>2698800</v>
      </c>
      <c r="D32" s="264"/>
      <c r="E32" s="129">
        <v>2739100</v>
      </c>
      <c r="F32" s="265">
        <v>2.5649666741556221E-2</v>
      </c>
      <c r="G32" s="139"/>
      <c r="H32" s="129">
        <v>2723800</v>
      </c>
      <c r="I32" s="265">
        <v>1.9920617089792536E-2</v>
      </c>
      <c r="J32" s="139"/>
      <c r="K32" s="129">
        <v>2793800</v>
      </c>
      <c r="L32" s="266">
        <v>4.6131955365835475E-2</v>
      </c>
      <c r="M32" s="145"/>
      <c r="N32" s="49"/>
      <c r="O32" s="49"/>
      <c r="P32" s="49"/>
      <c r="Q32" s="49"/>
      <c r="R32" s="49"/>
    </row>
    <row r="33" spans="2:18" s="49" customFormat="1" ht="13.5" customHeight="1">
      <c r="B33" s="22"/>
      <c r="C33" s="90" t="str">
        <f>IF(OR('[9]FY 2018'!C38="error",'[9]FY 2018'!C38=0),"",'[9]FY 2018'!C38)</f>
        <v/>
      </c>
      <c r="D33" s="91"/>
      <c r="E33" s="97"/>
      <c r="F33" s="54" t="s">
        <v>188</v>
      </c>
      <c r="G33" s="134"/>
      <c r="H33" s="97"/>
      <c r="I33" s="54" t="s">
        <v>188</v>
      </c>
      <c r="J33" s="134"/>
      <c r="K33" s="97"/>
      <c r="L33" s="98" t="s">
        <v>188</v>
      </c>
      <c r="M33" s="146"/>
      <c r="N33" s="1"/>
      <c r="O33" s="1"/>
      <c r="P33" s="1"/>
      <c r="Q33" s="1"/>
      <c r="R33" s="1"/>
    </row>
    <row r="34" spans="2:18">
      <c r="B34" s="8"/>
      <c r="C34" s="92" t="str">
        <f>IF(OR('[9]FY 2018'!C39="error",'[9]FY 2018'!C39=0),"",'[9]FY 2018'!C39)</f>
        <v/>
      </c>
      <c r="D34" s="99"/>
      <c r="E34" s="100"/>
      <c r="F34" s="101" t="s">
        <v>188</v>
      </c>
      <c r="G34" s="140"/>
      <c r="H34" s="100"/>
      <c r="I34" s="101" t="s">
        <v>188</v>
      </c>
      <c r="J34" s="140"/>
      <c r="K34" s="100"/>
      <c r="L34" s="102" t="s">
        <v>188</v>
      </c>
      <c r="M34" s="147"/>
      <c r="N34" s="1"/>
      <c r="O34" s="1"/>
      <c r="R34" s="1"/>
    </row>
    <row r="35" spans="2:18">
      <c r="B35" s="12" t="s">
        <v>14</v>
      </c>
      <c r="C35" s="93" t="str">
        <f>IF(OR('[9]FY 2018'!C40="error",'[9]FY 2018'!C40=0),"",'[9]FY 2018'!C40)</f>
        <v/>
      </c>
      <c r="D35" s="94"/>
      <c r="E35" s="94"/>
      <c r="F35" s="94" t="s">
        <v>188</v>
      </c>
      <c r="G35" s="141"/>
      <c r="H35" s="94"/>
      <c r="I35" s="94" t="s">
        <v>188</v>
      </c>
      <c r="J35" s="141"/>
      <c r="K35" s="94"/>
      <c r="L35" s="94" t="s">
        <v>188</v>
      </c>
      <c r="M35" s="141"/>
      <c r="N35" s="1"/>
      <c r="O35" s="1"/>
      <c r="R35" s="1"/>
    </row>
    <row r="36" spans="2:18" ht="15.75" customHeight="1">
      <c r="B36" s="109"/>
      <c r="C36" s="82" t="str">
        <f>IF(OR('[9]FY 2018'!C41="error",'[9]FY 2018'!C41=0),"",'[9]FY 2018'!C41)</f>
        <v/>
      </c>
      <c r="D36" s="95"/>
      <c r="E36" s="11"/>
      <c r="F36" s="88" t="s">
        <v>188</v>
      </c>
      <c r="G36" s="134"/>
      <c r="H36" s="11"/>
      <c r="I36" s="88" t="s">
        <v>188</v>
      </c>
      <c r="J36" s="134"/>
      <c r="K36" s="11"/>
      <c r="L36" s="96" t="s">
        <v>188</v>
      </c>
      <c r="M36" s="142"/>
      <c r="N36" s="1"/>
      <c r="O36" s="1"/>
      <c r="R36" s="1"/>
    </row>
    <row r="37" spans="2:18" ht="13.5" customHeight="1">
      <c r="B37" s="73" t="s">
        <v>22</v>
      </c>
      <c r="C37" s="82" t="str">
        <f>IF(OR('[9]FY 2018'!C42="error",'[9]FY 2018'!C42=0),"",'[9]FY 2018'!C42)</f>
        <v/>
      </c>
      <c r="D37" s="95"/>
      <c r="E37" s="11"/>
      <c r="F37" s="88" t="s">
        <v>188</v>
      </c>
      <c r="G37" s="134"/>
      <c r="H37" s="11"/>
      <c r="I37" s="88" t="s">
        <v>188</v>
      </c>
      <c r="J37" s="134"/>
      <c r="K37" s="11"/>
      <c r="L37" s="96" t="s">
        <v>188</v>
      </c>
      <c r="M37" s="142"/>
      <c r="N37" s="1"/>
      <c r="O37" s="1"/>
      <c r="R37" s="1"/>
    </row>
    <row r="38" spans="2:18" ht="13.5" customHeight="1">
      <c r="B38" s="110" t="s">
        <v>54</v>
      </c>
      <c r="C38" s="95" t="str">
        <f>IF(OR('[9]FY 2018'!C43="error",'[9]FY 2018'!C43=0),"",'[9]FY 2018'!C43)</f>
        <v/>
      </c>
      <c r="D38" s="95"/>
      <c r="E38" s="11"/>
      <c r="F38" s="88" t="s">
        <v>188</v>
      </c>
      <c r="G38" s="134"/>
      <c r="H38" s="11"/>
      <c r="I38" s="88" t="s">
        <v>188</v>
      </c>
      <c r="J38" s="134"/>
      <c r="K38" s="11"/>
      <c r="L38" s="96" t="s">
        <v>188</v>
      </c>
      <c r="M38" s="142"/>
      <c r="N38" s="1"/>
      <c r="O38" s="1"/>
      <c r="R38" s="1"/>
    </row>
    <row r="39" spans="2:18" ht="13.5" customHeight="1">
      <c r="B39" s="61" t="s">
        <v>50</v>
      </c>
      <c r="C39" s="6">
        <f>IF(OR('[9]FY 2018'!C44="error",'[9]FY 2018'!C44=0),"",'[9]FY 2018'!C44)</f>
        <v>581.5</v>
      </c>
      <c r="D39" s="83">
        <f>IF(OR('[9]FY 2018'!D44="error",'[9]FY 2018'!D44=0),"",'[9]FY 2018'!D44)</f>
        <v>596.79503166605616</v>
      </c>
      <c r="E39" s="112">
        <v>582.64695464175372</v>
      </c>
      <c r="F39" s="206">
        <v>1.9724069505653308E-3</v>
      </c>
      <c r="G39" s="55">
        <v>-2.3706760736270982E-2</v>
      </c>
      <c r="H39" s="112">
        <v>581.82727999999997</v>
      </c>
      <c r="I39" s="88">
        <v>5.6282029234733244E-4</v>
      </c>
      <c r="J39" s="55">
        <v>-2.5080221637018507E-2</v>
      </c>
      <c r="K39" s="112">
        <v>585.71998261213184</v>
      </c>
      <c r="L39" s="131">
        <v>7.2570638213789174E-3</v>
      </c>
      <c r="M39" s="57"/>
      <c r="N39" s="1"/>
      <c r="O39" s="1"/>
      <c r="R39" s="1"/>
    </row>
    <row r="40" spans="2:18" ht="13.5" customHeight="1">
      <c r="B40" s="61" t="s">
        <v>51</v>
      </c>
      <c r="C40" s="6">
        <f>IF(OR('[9]FY 2018'!C45="error",'[9]FY 2018'!C45=0),"",'[9]FY 2018'!C45)</f>
        <v>606.79999999999995</v>
      </c>
      <c r="D40" s="83">
        <f>IF(OR('[9]FY 2018'!D45="error",'[9]FY 2018'!D45=0),"",'[9]FY 2018'!D45)</f>
        <v>615.89049521529239</v>
      </c>
      <c r="E40" s="112">
        <v>624.92439542543468</v>
      </c>
      <c r="F40" s="206">
        <v>2.9868812500716491E-2</v>
      </c>
      <c r="G40" s="55">
        <v>1.4668029918182723E-2</v>
      </c>
      <c r="H40" s="112">
        <v>624.36099999999999</v>
      </c>
      <c r="I40" s="88">
        <v>2.8940342781806239E-2</v>
      </c>
      <c r="J40" s="55">
        <v>1.3753264339217752E-2</v>
      </c>
      <c r="K40" s="112">
        <v>630.73749999999995</v>
      </c>
      <c r="L40" s="131">
        <v>3.9448747528015859E-2</v>
      </c>
      <c r="M40" s="57"/>
      <c r="N40" s="1"/>
      <c r="O40" s="1"/>
      <c r="R40" s="1"/>
    </row>
    <row r="41" spans="2:18" ht="13.5" customHeight="1">
      <c r="B41" s="61" t="s">
        <v>52</v>
      </c>
      <c r="C41" s="6">
        <f>IF(OR('[9]FY 2018'!C46="error",'[9]FY 2018'!C46=0),"",'[9]FY 2018'!C46)</f>
        <v>239.6</v>
      </c>
      <c r="D41" s="83">
        <f>IF(OR('[9]FY 2018'!D46="error",'[9]FY 2018'!D46=0),"",'[9]FY 2018'!D46)</f>
        <v>243.84964824391449</v>
      </c>
      <c r="E41" s="112">
        <v>232.8434609747631</v>
      </c>
      <c r="F41" s="206">
        <v>-2.8199244679619873E-2</v>
      </c>
      <c r="G41" s="55">
        <v>-4.5135136951857557E-2</v>
      </c>
      <c r="H41" s="112">
        <v>232.53345622119818</v>
      </c>
      <c r="I41" s="88">
        <v>-2.9493087557603714E-2</v>
      </c>
      <c r="J41" s="55">
        <v>-4.6406431603284948E-2</v>
      </c>
      <c r="K41" s="112">
        <v>235.27191927817358</v>
      </c>
      <c r="L41" s="131">
        <v>-1.8063775967556039E-2</v>
      </c>
      <c r="M41" s="57"/>
      <c r="N41" s="1"/>
      <c r="O41" s="1"/>
      <c r="R41" s="1"/>
    </row>
    <row r="42" spans="2:18" s="63" customFormat="1" ht="13.5" customHeight="1">
      <c r="B42" s="62" t="s">
        <v>56</v>
      </c>
      <c r="C42" s="84">
        <f>IF(OR('[9]FY 2018'!C47="error",'[9]FY 2018'!C47=0),"",'[9]FY 2018'!C47)</f>
        <v>1427.9</v>
      </c>
      <c r="D42" s="151">
        <f>IF(OR('[9]FY 2018'!D47="error",'[9]FY 2018'!D47=0),"",'[9]FY 2018'!D47)</f>
        <v>1456.5351751252631</v>
      </c>
      <c r="E42" s="113">
        <v>1441.121701616325</v>
      </c>
      <c r="F42" s="106">
        <v>9.2595431166921927E-3</v>
      </c>
      <c r="G42" s="152">
        <v>-1.0582287178620642E-2</v>
      </c>
      <c r="H42" s="113">
        <v>1439.1507799999999</v>
      </c>
      <c r="I42" s="106">
        <v>7.8792492471460029E-3</v>
      </c>
      <c r="J42" s="152">
        <v>-1.1935444761070113E-2</v>
      </c>
      <c r="K42" s="113">
        <v>1447.2079324999997</v>
      </c>
      <c r="L42" s="132">
        <v>1.3521908046781661E-2</v>
      </c>
      <c r="M42" s="108"/>
    </row>
    <row r="43" spans="2:18" s="63" customFormat="1" ht="13.5" customHeight="1">
      <c r="B43" s="61" t="s">
        <v>53</v>
      </c>
      <c r="C43" s="6">
        <f>IF(OR('[9]FY 2018'!C48="error",'[9]FY 2018'!C48=0),"",'[9]FY 2018'!C48)</f>
        <v>508.40000000000003</v>
      </c>
      <c r="D43" s="83">
        <f>IF(OR('[9]FY 2018'!D48="error",'[9]FY 2018'!D48=0),"",'[9]FY 2018'!D48)</f>
        <v>483.14163476801281</v>
      </c>
      <c r="E43" s="112">
        <v>460.85746260158396</v>
      </c>
      <c r="F43" s="206">
        <v>-9.3514038942596467E-2</v>
      </c>
      <c r="G43" s="55">
        <v>-4.6123477181031824E-2</v>
      </c>
      <c r="H43" s="112">
        <v>432.29222495472311</v>
      </c>
      <c r="I43" s="88">
        <v>-0.14970058034082789</v>
      </c>
      <c r="J43" s="55">
        <v>-0.10524741846706243</v>
      </c>
      <c r="K43" s="112">
        <v>474.35749999999996</v>
      </c>
      <c r="L43" s="131">
        <v>-6.6960070810385686E-2</v>
      </c>
      <c r="M43" s="57"/>
      <c r="N43" s="1"/>
      <c r="O43" s="1"/>
      <c r="P43" s="1"/>
      <c r="Q43" s="1"/>
      <c r="R43" s="1"/>
    </row>
    <row r="44" spans="2:18" s="63" customFormat="1" ht="13.5" customHeight="1">
      <c r="B44" s="62" t="s">
        <v>57</v>
      </c>
      <c r="C44" s="84">
        <f>IF(OR('[9]FY 2018'!C49="error",'[9]FY 2018'!C49=0),"",'[9]FY 2018'!C49)</f>
        <v>1936.3000000000002</v>
      </c>
      <c r="D44" s="151">
        <f>IF(OR('[9]FY 2018'!D49="error",'[9]FY 2018'!D49=0),"",'[9]FY 2018'!D49)</f>
        <v>1939.676809893276</v>
      </c>
      <c r="E44" s="113">
        <v>1902.4520037555753</v>
      </c>
      <c r="F44" s="106">
        <v>-1.7480760339009915E-2</v>
      </c>
      <c r="G44" s="152">
        <v>-1.919124152427687E-2</v>
      </c>
      <c r="H44" s="113">
        <v>1874.6212195464568</v>
      </c>
      <c r="I44" s="106">
        <v>-3.1853938157074491E-2</v>
      </c>
      <c r="J44" s="152">
        <v>-3.3539396880451711E-2</v>
      </c>
      <c r="K44" s="113">
        <v>1919.7436573058624</v>
      </c>
      <c r="L44" s="132">
        <v>-8.5505049290593993E-3</v>
      </c>
      <c r="M44" s="108"/>
    </row>
    <row r="45" spans="2:18" s="63" customFormat="1" ht="13.5" customHeight="1">
      <c r="B45" s="61" t="s">
        <v>13</v>
      </c>
      <c r="C45" s="6">
        <f>IF(OR('[9]FY 2018'!C50="error",'[9]FY 2018'!C50=0),"",'[9]FY 2018'!C50)</f>
        <v>163.1690234421516</v>
      </c>
      <c r="D45" s="83">
        <f>IF(OR('[9]FY 2018'!D50="error",'[9]FY 2018'!D50=0),"",'[9]FY 2018'!D50)</f>
        <v>200.16174434396623</v>
      </c>
      <c r="E45" s="112">
        <v>195.8091868493299</v>
      </c>
      <c r="F45" s="206">
        <v>0.20003897013424399</v>
      </c>
      <c r="G45" s="55">
        <v>-2.1745201656300117E-2</v>
      </c>
      <c r="H45" s="112">
        <v>174.92249999999999</v>
      </c>
      <c r="I45" s="88">
        <v>7.2032523759115064E-2</v>
      </c>
      <c r="J45" s="55">
        <v>-0.12609424656388923</v>
      </c>
      <c r="K45" s="112">
        <v>216.48932888237232</v>
      </c>
      <c r="L45" s="131">
        <v>0.3267795830078275</v>
      </c>
      <c r="M45" s="57"/>
      <c r="N45" s="1"/>
      <c r="O45" s="1"/>
      <c r="P45" s="1"/>
      <c r="Q45" s="1"/>
      <c r="R45" s="1"/>
    </row>
    <row r="46" spans="2:18" ht="13.5" customHeight="1">
      <c r="B46" s="61" t="s">
        <v>55</v>
      </c>
      <c r="C46" s="6">
        <f>IF(OR('[9]FY 2018'!C51="error",'[9]FY 2018'!C51=0),"",'[9]FY 2018'!C51)</f>
        <v>421.6</v>
      </c>
      <c r="D46" s="6">
        <f>IF(OR('[9]FY 2018'!D51="error",'[9]FY 2018'!D51=0),"",'[9]FY 2018'!D51)</f>
        <v>417.56384375067296</v>
      </c>
      <c r="E46" s="112">
        <v>439.08</v>
      </c>
      <c r="F46" s="206">
        <v>4.1461100569259779E-2</v>
      </c>
      <c r="G46" s="55">
        <v>5.1527823999470312E-2</v>
      </c>
      <c r="H46" s="112">
        <v>431.3566592471667</v>
      </c>
      <c r="I46" s="88">
        <v>2.3141981136543421E-2</v>
      </c>
      <c r="J46" s="55">
        <v>3.3031632654309639E-2</v>
      </c>
      <c r="K46" s="112">
        <v>447.76000000000005</v>
      </c>
      <c r="L46" s="131">
        <v>6.2049335863377575E-2</v>
      </c>
      <c r="M46" s="57"/>
      <c r="N46" s="1"/>
      <c r="O46" s="23"/>
      <c r="R46" s="1"/>
    </row>
    <row r="47" spans="2:18" s="63" customFormat="1" ht="13.5" customHeight="1">
      <c r="B47" s="111" t="s">
        <v>15</v>
      </c>
      <c r="C47" s="85">
        <f>IF(OR('[9]FY 2018'!C52="error",'[9]FY 2018'!C52=0),"",'[9]FY 2018'!C52)</f>
        <v>2521.1</v>
      </c>
      <c r="D47" s="85">
        <f>IF(OR('[9]FY 2018'!D52="error",'[9]FY 2018'!D52=0),"",'[9]FY 2018'!D52)</f>
        <v>2557.4023979879148</v>
      </c>
      <c r="E47" s="85">
        <v>2533.1323799309148</v>
      </c>
      <c r="F47" s="126">
        <v>4.7726706322299695E-3</v>
      </c>
      <c r="G47" s="56">
        <v>-9.4901053021984039E-3</v>
      </c>
      <c r="H47" s="85">
        <v>2500.3259074960542</v>
      </c>
      <c r="I47" s="126">
        <v>-8.2400906366053572E-3</v>
      </c>
      <c r="J47" s="56">
        <v>-2.2318150063817321E-2</v>
      </c>
      <c r="K47" s="85">
        <v>2558.5345692444248</v>
      </c>
      <c r="L47" s="258">
        <v>1.4848506304559583E-2</v>
      </c>
      <c r="M47" s="108"/>
    </row>
    <row r="48" spans="2:18" ht="13.5" customHeight="1">
      <c r="B48" s="73"/>
      <c r="C48" s="84" t="str">
        <f>IF(OR('[9]FY 2018'!C53="error",'[9]FY 2018'!C53=0),"",'[9]FY 2018'!C53)</f>
        <v/>
      </c>
      <c r="D48" s="6" t="str">
        <f>IF(OR('[9]FY 2018'!D53="error",'[9]FY 2018'!D53=0),"",'[9]FY 2018'!D53)</f>
        <v/>
      </c>
      <c r="E48" s="84"/>
      <c r="F48" s="206" t="s">
        <v>188</v>
      </c>
      <c r="G48" s="55" t="s">
        <v>188</v>
      </c>
      <c r="H48" s="84"/>
      <c r="I48" s="88" t="s">
        <v>188</v>
      </c>
      <c r="J48" s="55" t="s">
        <v>188</v>
      </c>
      <c r="K48" s="84"/>
      <c r="L48" s="131" t="s">
        <v>188</v>
      </c>
      <c r="M48" s="57"/>
      <c r="N48" s="1"/>
      <c r="O48" s="1"/>
      <c r="R48" s="1"/>
    </row>
    <row r="49" spans="2:18" s="63" customFormat="1" ht="13.5" customHeight="1">
      <c r="B49" s="73" t="s">
        <v>16</v>
      </c>
      <c r="C49" s="84">
        <f>IF(OR('[9]FY 2018'!C54="error",'[9]FY 2018'!C54=0),"",'[9]FY 2018'!C54)</f>
        <v>2521.1</v>
      </c>
      <c r="D49" s="84">
        <f>IF(OR('[9]FY 2018'!D54="error",'[9]FY 2018'!D54=0),"",'[9]FY 2018'!D54)</f>
        <v>2557.4023979879148</v>
      </c>
      <c r="E49" s="84">
        <v>2533.1323799309148</v>
      </c>
      <c r="F49" s="106">
        <v>4.7726706322299695E-3</v>
      </c>
      <c r="G49" s="152">
        <v>-9.4901053021984039E-3</v>
      </c>
      <c r="H49" s="84">
        <v>2500.3259074960542</v>
      </c>
      <c r="I49" s="106">
        <v>-8.2400906366053572E-3</v>
      </c>
      <c r="J49" s="152">
        <v>-2.2318150063817321E-2</v>
      </c>
      <c r="K49" s="84">
        <v>2558.5345692444248</v>
      </c>
      <c r="L49" s="132">
        <v>1.4848506304559583E-2</v>
      </c>
      <c r="M49" s="108"/>
    </row>
    <row r="50" spans="2:18" ht="13.5" customHeight="1">
      <c r="B50" s="16" t="s">
        <v>19</v>
      </c>
      <c r="C50" s="6">
        <f>IF(OR('[9]FY 2018'!C55="error",'[9]FY 2018'!C55=0),"",'[9]FY 2018'!C55)</f>
        <v>-1311.1999999999998</v>
      </c>
      <c r="D50" s="83">
        <f>IF(OR('[9]FY 2018'!D55="error",'[9]FY 2018'!D55=0),"",'[9]FY 2018'!D55)</f>
        <v>-1335.9825095326746</v>
      </c>
      <c r="E50" s="112">
        <v>-1212.6576835161234</v>
      </c>
      <c r="F50" s="206">
        <v>-7.5154298721687329E-2</v>
      </c>
      <c r="G50" s="55">
        <v>-9.2310210003939464E-2</v>
      </c>
      <c r="H50" s="112">
        <v>-1195.9598074817113</v>
      </c>
      <c r="I50" s="88">
        <v>-8.7889103506931465E-2</v>
      </c>
      <c r="J50" s="55">
        <v>-0.10480878383650627</v>
      </c>
      <c r="K50" s="112">
        <v>-1229.3758605219459</v>
      </c>
      <c r="L50" s="131">
        <v>-6.2404011194366893E-2</v>
      </c>
      <c r="M50" s="57"/>
      <c r="N50" s="1"/>
      <c r="O50" s="1"/>
      <c r="R50" s="1"/>
    </row>
    <row r="51" spans="2:18" s="63" customFormat="1" ht="13.5" customHeight="1">
      <c r="B51" s="118" t="s">
        <v>20</v>
      </c>
      <c r="C51" s="86">
        <f>IF(OR('[9]FY 2018'!C56="error",'[9]FY 2018'!C56=0),"",'[9]FY 2018'!C56)</f>
        <v>1209.9000000000001</v>
      </c>
      <c r="D51" s="86">
        <f>IF(OR('[9]FY 2018'!D56="error",'[9]FY 2018'!D56=0),"",'[9]FY 2018'!D56)</f>
        <v>1221.4198884552402</v>
      </c>
      <c r="E51" s="85">
        <v>1320.4746964147914</v>
      </c>
      <c r="F51" s="126">
        <v>9.1391599648558808E-2</v>
      </c>
      <c r="G51" s="56">
        <v>8.1098080108084947E-2</v>
      </c>
      <c r="H51" s="85">
        <v>1304.3661000143429</v>
      </c>
      <c r="I51" s="126">
        <v>7.8077609731665998E-2</v>
      </c>
      <c r="J51" s="56">
        <v>6.7909661814993694E-2</v>
      </c>
      <c r="K51" s="85">
        <v>1329.1587087224789</v>
      </c>
      <c r="L51" s="258">
        <v>9.856906250308195E-2</v>
      </c>
      <c r="M51" s="128"/>
    </row>
    <row r="52" spans="2:18" s="223" customFormat="1" ht="13.5" customHeight="1">
      <c r="B52" s="244" t="s">
        <v>21</v>
      </c>
      <c r="C52" s="245">
        <f>IF(OR('[9]FY 2018'!C57="error",'[9]FY 2018'!C57=0),"",'[9]FY 2018'!C57)</f>
        <v>0.47990956328586731</v>
      </c>
      <c r="D52" s="245">
        <f>IF(OR('[9]FY 2018'!D57="error",'[9]FY 2018'!D57=0),"",'[9]FY 2018'!D57)</f>
        <v>0.47760176083991146</v>
      </c>
      <c r="E52" s="225">
        <v>0.52105656635666264</v>
      </c>
      <c r="F52" s="246"/>
      <c r="G52" s="247"/>
      <c r="H52" s="225">
        <v>0.51241650152193441</v>
      </c>
      <c r="I52" s="246"/>
      <c r="J52" s="247"/>
      <c r="K52" s="225">
        <v>0.52729112939783385</v>
      </c>
      <c r="L52" s="248">
        <v>8.2495619472683801E-2</v>
      </c>
      <c r="M52" s="226"/>
    </row>
    <row r="53" spans="2:18" ht="13.5" customHeight="1">
      <c r="B53" s="16" t="s">
        <v>1</v>
      </c>
      <c r="C53" s="6">
        <f>IF(OR('[9]FY 2018'!C58="error",'[9]FY 2018'!C58=0),"",'[9]FY 2018'!C58)</f>
        <v>-707.1</v>
      </c>
      <c r="D53" s="120"/>
      <c r="E53" s="112">
        <v>-673.02223038293039</v>
      </c>
      <c r="F53" s="148">
        <v>-5.4079788639591841E-2</v>
      </c>
      <c r="G53" s="55"/>
      <c r="H53" s="112">
        <v>-609.33588090133799</v>
      </c>
      <c r="I53" s="148">
        <v>-0.14358976682875901</v>
      </c>
      <c r="J53" s="55"/>
      <c r="K53" s="112">
        <v>-693.36286826523917</v>
      </c>
      <c r="L53" s="149">
        <v>-2.5491400892144522E-2</v>
      </c>
      <c r="M53" s="153"/>
      <c r="N53" s="1"/>
      <c r="O53" s="1"/>
      <c r="R53" s="1"/>
    </row>
    <row r="54" spans="2:18" ht="13.5" customHeight="1">
      <c r="B54" s="16" t="s">
        <v>17</v>
      </c>
      <c r="C54" s="6">
        <f>IF(OR('[9]FY 2018'!C59="error",'[9]FY 2018'!C59=0),"",'[9]FY 2018'!C59)</f>
        <v>-19.7</v>
      </c>
      <c r="D54" s="120"/>
      <c r="E54" s="112">
        <v>-16.100000000000001</v>
      </c>
      <c r="F54" s="148">
        <v>-0.18274111675126892</v>
      </c>
      <c r="G54" s="55"/>
      <c r="H54" s="112">
        <v>-9.1</v>
      </c>
      <c r="I54" s="148">
        <v>-0.53807106598984777</v>
      </c>
      <c r="J54" s="55"/>
      <c r="K54" s="112">
        <v>-19.7</v>
      </c>
      <c r="L54" s="149">
        <v>0</v>
      </c>
      <c r="M54" s="57"/>
      <c r="N54" s="1"/>
      <c r="O54" s="1"/>
      <c r="R54" s="1"/>
    </row>
    <row r="55" spans="2:18" ht="13.5" customHeight="1">
      <c r="B55" s="16" t="s">
        <v>18</v>
      </c>
      <c r="C55" s="6">
        <f>IF(OR('[9]FY 2018'!C60="error",'[9]FY 2018'!C60=0),"",'[9]FY 2018'!C60)</f>
        <v>-2.7</v>
      </c>
      <c r="D55" s="120"/>
      <c r="E55" s="112">
        <v>-2.9</v>
      </c>
      <c r="F55" s="148">
        <v>7.4074074074073959E-2</v>
      </c>
      <c r="G55" s="55"/>
      <c r="H55" s="112">
        <v>0</v>
      </c>
      <c r="I55" s="148">
        <v>-1</v>
      </c>
      <c r="J55" s="55"/>
      <c r="K55" s="112">
        <v>-5.0999999999999996</v>
      </c>
      <c r="L55" s="149">
        <v>0.88888888888888862</v>
      </c>
      <c r="M55" s="57"/>
      <c r="N55" s="1"/>
      <c r="O55" s="1"/>
      <c r="R55" s="1"/>
    </row>
    <row r="56" spans="2:18" ht="13.5" customHeight="1">
      <c r="B56" s="16" t="s">
        <v>43</v>
      </c>
      <c r="C56" s="68">
        <f>IF(OR('[9]FY 2018'!C61="error",'[9]FY 2018'!C61=0),"",'[9]FY 2018'!C61)</f>
        <v>-31.3</v>
      </c>
      <c r="D56" s="120"/>
      <c r="E56" s="112">
        <v>-6.3104999999999993</v>
      </c>
      <c r="F56" s="148">
        <v>-0.79838658146964858</v>
      </c>
      <c r="G56" s="55"/>
      <c r="H56" s="112">
        <v>0</v>
      </c>
      <c r="I56" s="148">
        <v>-1</v>
      </c>
      <c r="J56" s="55"/>
      <c r="K56" s="112">
        <v>-66.299999999999898</v>
      </c>
      <c r="L56" s="149">
        <v>1.1182108626198048</v>
      </c>
      <c r="M56" s="57"/>
      <c r="N56" s="1"/>
      <c r="O56" s="1"/>
      <c r="R56" s="1"/>
    </row>
    <row r="57" spans="2:18" s="63" customFormat="1" ht="13.5" customHeight="1">
      <c r="B57" s="111" t="s">
        <v>44</v>
      </c>
      <c r="C57" s="85">
        <f>IF(OR('[9]FY 2018'!C62="error",'[9]FY 2018'!C62=0),"",'[9]FY 2018'!C62)</f>
        <v>449.10000000000008</v>
      </c>
      <c r="D57" s="209"/>
      <c r="E57" s="85">
        <v>628.0294928714859</v>
      </c>
      <c r="F57" s="126">
        <v>0.41225431273102298</v>
      </c>
      <c r="G57" s="56"/>
      <c r="H57" s="85">
        <v>601.82130100362781</v>
      </c>
      <c r="I57" s="126">
        <v>0.35331976839133761</v>
      </c>
      <c r="J57" s="56"/>
      <c r="K57" s="85">
        <v>696.26966005907229</v>
      </c>
      <c r="L57" s="258">
        <v>0.56570645392190766</v>
      </c>
      <c r="M57" s="128"/>
    </row>
    <row r="58" spans="2:18" ht="13.5" customHeight="1">
      <c r="B58" s="16" t="s">
        <v>23</v>
      </c>
      <c r="C58" s="6">
        <f>IF(OR('[9]FY 2018'!C63="error",'[9]FY 2018'!C63=0),"",'[9]FY 2018'!C63)</f>
        <v>-224.9</v>
      </c>
      <c r="D58" s="120"/>
      <c r="E58" s="112">
        <v>-260.87818511918414</v>
      </c>
      <c r="F58" s="148">
        <v>-13.077693755517783</v>
      </c>
      <c r="G58" s="54"/>
      <c r="H58" s="112">
        <v>-183.2</v>
      </c>
      <c r="I58" s="148">
        <v>-9.481481481481481</v>
      </c>
      <c r="J58" s="54"/>
      <c r="K58" s="112">
        <v>-378.35450000000003</v>
      </c>
      <c r="L58" s="149">
        <v>-18.516412037037036</v>
      </c>
      <c r="M58" s="57"/>
      <c r="N58" s="1"/>
      <c r="O58" s="1"/>
      <c r="R58" s="1"/>
    </row>
    <row r="59" spans="2:18" ht="13.5" customHeight="1">
      <c r="B59" s="16" t="s">
        <v>29</v>
      </c>
      <c r="C59" s="6">
        <f>IF(OR('[9]FY 2018'!C64="error",'[9]FY 2018'!C64=0),"",'[9]FY 2018'!C64)</f>
        <v>3.5</v>
      </c>
      <c r="D59" s="120"/>
      <c r="E59" s="112">
        <v>32.410499999999999</v>
      </c>
      <c r="F59" s="148">
        <v>-1.1333765432098766</v>
      </c>
      <c r="G59" s="54"/>
      <c r="H59" s="112">
        <v>-49.6</v>
      </c>
      <c r="I59" s="148">
        <v>-0.79588477366255139</v>
      </c>
      <c r="J59" s="54"/>
      <c r="K59" s="112">
        <v>123</v>
      </c>
      <c r="L59" s="149">
        <v>-1.5061728395061729</v>
      </c>
      <c r="M59" s="57"/>
      <c r="N59" s="1"/>
      <c r="O59" s="1"/>
      <c r="R59" s="1"/>
    </row>
    <row r="60" spans="2:18" ht="13.5" customHeight="1">
      <c r="B60" s="16" t="s">
        <v>156</v>
      </c>
      <c r="C60" s="68">
        <f>IF(OR('[9]FY 2018'!C65="error",'[9]FY 2018'!C65=0),"",'[9]FY 2018'!C65)</f>
        <v>-76</v>
      </c>
      <c r="D60" s="120"/>
      <c r="E60" s="112">
        <v>0</v>
      </c>
      <c r="F60" s="148">
        <v>-1</v>
      </c>
      <c r="G60" s="54"/>
      <c r="H60" s="112">
        <v>-31.6</v>
      </c>
      <c r="I60" s="148">
        <v>-0.58421052631578951</v>
      </c>
      <c r="J60" s="54"/>
      <c r="K60" s="112">
        <v>10.8</v>
      </c>
      <c r="L60" s="149">
        <v>-1.1421052631578947</v>
      </c>
      <c r="M60" s="57"/>
      <c r="N60" s="1"/>
      <c r="O60" s="1"/>
      <c r="R60" s="1"/>
    </row>
    <row r="61" spans="2:18" ht="13.5" customHeight="1">
      <c r="B61" s="16" t="s">
        <v>58</v>
      </c>
      <c r="C61" s="6">
        <f>IF(OR('[9]FY 2018'!C66="error",'[9]FY 2018'!C66=0),"",'[9]FY 2018'!C66)</f>
        <v>3.3</v>
      </c>
      <c r="D61" s="120"/>
      <c r="E61" s="112">
        <v>0</v>
      </c>
      <c r="F61" s="148">
        <v>-1</v>
      </c>
      <c r="G61" s="54"/>
      <c r="H61" s="112">
        <v>-1.1000000000000001</v>
      </c>
      <c r="I61" s="148">
        <v>-1.3333333333333335</v>
      </c>
      <c r="J61" s="54"/>
      <c r="K61" s="112">
        <v>9.7354530000000015</v>
      </c>
      <c r="L61" s="149">
        <v>1.9501372727272734</v>
      </c>
      <c r="M61" s="57"/>
      <c r="N61" s="1"/>
      <c r="O61" s="1"/>
      <c r="R61" s="1"/>
    </row>
    <row r="62" spans="2:18" ht="13.5" customHeight="1">
      <c r="B62" s="16" t="s">
        <v>103</v>
      </c>
      <c r="C62" s="68" t="str">
        <f>IF(OR('[9]FY 2018'!C67="error",'[9]FY 2018'!C67=0),"",'[9]FY 2018'!C67)</f>
        <v/>
      </c>
      <c r="D62" s="120"/>
      <c r="E62" s="112">
        <v>0</v>
      </c>
      <c r="F62" s="148">
        <v>-1</v>
      </c>
      <c r="G62" s="54"/>
      <c r="H62" s="112">
        <v>0</v>
      </c>
      <c r="I62" s="148">
        <v>-1</v>
      </c>
      <c r="J62" s="54"/>
      <c r="K62" s="112">
        <v>0</v>
      </c>
      <c r="L62" s="149">
        <v>-1</v>
      </c>
      <c r="M62" s="57"/>
      <c r="N62" s="1"/>
      <c r="O62" s="1"/>
      <c r="R62" s="1"/>
    </row>
    <row r="63" spans="2:18" s="63" customFormat="1" ht="13.5" customHeight="1">
      <c r="B63" s="111" t="s">
        <v>24</v>
      </c>
      <c r="C63" s="85">
        <f>IF(OR('[9]FY 2018'!C68="error",'[9]FY 2018'!C68=0),"",'[9]FY 2018'!C68)</f>
        <v>155.00000000000009</v>
      </c>
      <c r="D63" s="121"/>
      <c r="E63" s="85">
        <v>386.84411282958274</v>
      </c>
      <c r="F63" s="126">
        <v>1.5686860081645602</v>
      </c>
      <c r="G63" s="127"/>
      <c r="H63" s="85">
        <v>273.10854813735159</v>
      </c>
      <c r="I63" s="126">
        <v>0.81346977514841701</v>
      </c>
      <c r="J63" s="127"/>
      <c r="K63" s="205">
        <v>494.36266840914084</v>
      </c>
      <c r="L63" s="258">
        <v>2.2826206401669378</v>
      </c>
      <c r="M63" s="128"/>
    </row>
    <row r="64" spans="2:18" ht="13.5" customHeight="1">
      <c r="B64" s="16" t="s">
        <v>25</v>
      </c>
      <c r="C64" s="6">
        <f>IF(OR('[9]FY 2018'!C69="error",'[9]FY 2018'!C69=0),"",'[9]FY 2018'!C69)</f>
        <v>-41.4</v>
      </c>
      <c r="D64" s="120"/>
      <c r="E64" s="112">
        <v>-104.97059440296717</v>
      </c>
      <c r="F64" s="148">
        <v>1.7623840632359782</v>
      </c>
      <c r="G64" s="54"/>
      <c r="H64" s="112">
        <v>-146.23247731542386</v>
      </c>
      <c r="I64" s="148">
        <v>2.8482230872479963</v>
      </c>
      <c r="J64" s="54"/>
      <c r="K64" s="257">
        <v>-73.307307997084934</v>
      </c>
      <c r="L64" s="149">
        <v>0.92913968413381398</v>
      </c>
      <c r="M64" s="133"/>
      <c r="N64" s="1"/>
      <c r="O64" s="1"/>
      <c r="R64" s="1"/>
    </row>
    <row r="65" spans="1:38" s="63" customFormat="1" ht="13.5" customHeight="1">
      <c r="B65" s="111" t="s">
        <v>26</v>
      </c>
      <c r="C65" s="124">
        <f>IF(OR('[9]FY 2018'!C70="error",'[9]FY 2018'!C70=0),"",'[9]FY 2018'!C70)</f>
        <v>113.60000000000008</v>
      </c>
      <c r="D65" s="121"/>
      <c r="E65" s="85">
        <v>279.48190152561779</v>
      </c>
      <c r="F65" s="126">
        <v>1.4820772782026448</v>
      </c>
      <c r="G65" s="127"/>
      <c r="H65" s="85">
        <v>199.80124014026666</v>
      </c>
      <c r="I65" s="126">
        <v>0.77443374902545892</v>
      </c>
      <c r="J65" s="127"/>
      <c r="K65" s="85">
        <v>348.13019109371697</v>
      </c>
      <c r="L65" s="258">
        <v>2.0917423720578774</v>
      </c>
      <c r="M65" s="128"/>
    </row>
    <row r="66" spans="1:38" ht="13.5" customHeight="1">
      <c r="B66" s="73"/>
      <c r="C66" s="84" t="str">
        <f>IF(OR('[9]FY 2018'!C71="error",'[9]FY 2018'!C71=0),"",'[9]FY 2018'!C71)</f>
        <v/>
      </c>
      <c r="D66" s="6"/>
      <c r="E66" s="84"/>
      <c r="F66" s="206" t="s">
        <v>188</v>
      </c>
      <c r="G66" s="107"/>
      <c r="H66" s="84"/>
      <c r="I66" s="88" t="s">
        <v>188</v>
      </c>
      <c r="J66" s="107"/>
      <c r="K66" s="84"/>
      <c r="L66" s="131" t="s">
        <v>188</v>
      </c>
      <c r="M66" s="108"/>
      <c r="N66" s="1"/>
      <c r="O66" s="1"/>
      <c r="R66" s="1"/>
    </row>
    <row r="67" spans="1:38" s="63" customFormat="1" ht="13.5" customHeight="1">
      <c r="B67" s="273" t="s">
        <v>181</v>
      </c>
      <c r="C67" s="286"/>
      <c r="D67" s="94"/>
      <c r="E67" s="300"/>
      <c r="F67" s="317" t="s">
        <v>188</v>
      </c>
      <c r="G67" s="317"/>
      <c r="H67" s="300"/>
      <c r="I67" s="317" t="s">
        <v>188</v>
      </c>
      <c r="J67" s="317"/>
      <c r="K67" s="300"/>
      <c r="L67" s="317" t="s">
        <v>188</v>
      </c>
      <c r="M67" s="317"/>
    </row>
    <row r="68" spans="1:38" ht="13.5" customHeight="1">
      <c r="B68" s="16" t="s">
        <v>20</v>
      </c>
      <c r="C68" s="6">
        <f>IF(OR('[9]FY 2018'!C73="error",'[9]FY 2018'!C73=0),"",'[9]FY 2018'!C73)</f>
        <v>1209.9000000000001</v>
      </c>
      <c r="D68" s="120"/>
      <c r="E68" s="112">
        <v>1320.4746964147914</v>
      </c>
      <c r="F68" s="148">
        <v>9.1391599648558808E-2</v>
      </c>
      <c r="G68" s="54"/>
      <c r="H68" s="112">
        <v>1304.3661000143429</v>
      </c>
      <c r="I68" s="148">
        <v>7.8077609731665998E-2</v>
      </c>
      <c r="J68" s="54"/>
      <c r="K68" s="112">
        <v>1329.1587087224789</v>
      </c>
      <c r="L68" s="149">
        <v>9.856906250308195E-2</v>
      </c>
      <c r="M68" s="57"/>
      <c r="N68" s="1"/>
      <c r="O68" s="1"/>
      <c r="R68" s="1"/>
    </row>
    <row r="69" spans="1:38" s="8" customFormat="1">
      <c r="B69" s="275" t="s">
        <v>182</v>
      </c>
      <c r="C69" s="68">
        <v>-628.6</v>
      </c>
      <c r="D69" s="243"/>
      <c r="E69" s="249">
        <v>-657.72367001722421</v>
      </c>
      <c r="F69" s="148">
        <v>6.6348362544137673E-2</v>
      </c>
      <c r="G69" s="238"/>
      <c r="H69" s="249">
        <v>-404.82000000000005</v>
      </c>
      <c r="I69" s="148">
        <v>-0.34367704280155642</v>
      </c>
      <c r="J69" s="238"/>
      <c r="K69" s="249">
        <v>-685.72053455084495</v>
      </c>
      <c r="L69" s="149">
        <v>0.11173886924585741</v>
      </c>
      <c r="M69" s="57"/>
      <c r="N69" s="241"/>
      <c r="O69" s="241"/>
      <c r="P69" s="241"/>
      <c r="Q69" s="241"/>
      <c r="R69" s="241"/>
    </row>
    <row r="70" spans="1:38" s="223" customFormat="1">
      <c r="B70" s="276" t="s">
        <v>183</v>
      </c>
      <c r="C70" s="250">
        <f>-C69/C47</f>
        <v>0.24933560747292849</v>
      </c>
      <c r="D70" s="251"/>
      <c r="E70" s="252">
        <v>0.25998478133291447</v>
      </c>
      <c r="F70" s="253"/>
      <c r="G70" s="254"/>
      <c r="H70" s="252">
        <v>0.15976111948871299</v>
      </c>
      <c r="I70" s="253"/>
      <c r="J70" s="254"/>
      <c r="K70" s="252">
        <v>0.27088656889844098</v>
      </c>
      <c r="L70" s="255"/>
      <c r="M70" s="256"/>
      <c r="N70" s="224"/>
      <c r="O70" s="224"/>
      <c r="P70" s="224"/>
      <c r="Q70" s="224"/>
      <c r="R70" s="224"/>
    </row>
    <row r="71" spans="1:38" s="63" customFormat="1" ht="13.5" customHeight="1">
      <c r="B71" s="17" t="s">
        <v>170</v>
      </c>
      <c r="C71" s="84">
        <f>SUM(C68:C69)</f>
        <v>581.30000000000007</v>
      </c>
      <c r="D71" s="215"/>
      <c r="E71" s="84">
        <v>663.81217441863259</v>
      </c>
      <c r="F71" s="106">
        <f>E71/C71-1</f>
        <v>0.14194421885193975</v>
      </c>
      <c r="G71" s="107"/>
      <c r="H71" s="84">
        <v>636.39306100842293</v>
      </c>
      <c r="I71" s="106">
        <v>7.2994538877799497E-2</v>
      </c>
      <c r="J71" s="107"/>
      <c r="K71" s="84">
        <v>917.18</v>
      </c>
      <c r="L71" s="132">
        <v>0.546417130332153</v>
      </c>
      <c r="M71" s="108"/>
    </row>
    <row r="72" spans="1:38" ht="13.5" customHeight="1">
      <c r="B72" s="16" t="s">
        <v>171</v>
      </c>
      <c r="C72" s="68">
        <f>IF(OR('[9]FY 2018'!C78="error",'[9]FY 2018'!C78=0),"",'[9]FY 2018'!C78)</f>
        <v>227</v>
      </c>
      <c r="D72" s="120"/>
      <c r="E72" s="112">
        <v>75.057628533570323</v>
      </c>
      <c r="F72" s="148">
        <v>-0.66934965403713509</v>
      </c>
      <c r="G72" s="54"/>
      <c r="H72" s="112">
        <v>-188.8</v>
      </c>
      <c r="I72" s="148">
        <v>-1.831718061674009</v>
      </c>
      <c r="J72" s="54"/>
      <c r="K72" s="112">
        <v>134</v>
      </c>
      <c r="L72" s="149">
        <v>-0.4096916299559471</v>
      </c>
      <c r="M72" s="57"/>
      <c r="N72" s="37"/>
      <c r="O72" s="37"/>
      <c r="P72" s="53"/>
      <c r="Q72" s="53"/>
      <c r="R72" s="37"/>
    </row>
    <row r="73" spans="1:38" s="49" customFormat="1" ht="13.5" customHeight="1">
      <c r="B73" s="16" t="s">
        <v>175</v>
      </c>
      <c r="C73" s="6">
        <v>-9.5</v>
      </c>
      <c r="D73" s="120"/>
      <c r="E73" s="112">
        <v>-1.458369082611739</v>
      </c>
      <c r="F73" s="148">
        <v>-0.92988610179751274</v>
      </c>
      <c r="G73" s="54"/>
      <c r="H73" s="112">
        <v>68.650184079998354</v>
      </c>
      <c r="I73" s="148">
        <v>-4.3004896192306798</v>
      </c>
      <c r="J73" s="54"/>
      <c r="K73" s="112">
        <v>-106.69091026006222</v>
      </c>
      <c r="L73" s="149">
        <v>4.1293706855798975</v>
      </c>
      <c r="M73" s="57"/>
    </row>
    <row r="74" spans="1:38" ht="13.5" customHeight="1">
      <c r="B74" s="16" t="s">
        <v>172</v>
      </c>
      <c r="C74" s="6">
        <v>-65.099999999999994</v>
      </c>
      <c r="D74" s="120"/>
      <c r="E74" s="112">
        <v>-52</v>
      </c>
      <c r="F74" s="148">
        <v>-0.20122887864823347</v>
      </c>
      <c r="G74" s="54"/>
      <c r="H74" s="112">
        <v>0</v>
      </c>
      <c r="I74" s="148">
        <v>-1</v>
      </c>
      <c r="J74" s="54"/>
      <c r="K74" s="112">
        <v>-69.18668265191792</v>
      </c>
      <c r="L74" s="149">
        <v>6.2775463163101675E-2</v>
      </c>
      <c r="M74" s="57"/>
      <c r="N74" s="1"/>
      <c r="O74" s="1"/>
      <c r="R74" s="1"/>
    </row>
    <row r="75" spans="1:38" ht="13.5" customHeight="1">
      <c r="B75" s="16" t="s">
        <v>173</v>
      </c>
      <c r="C75" s="6">
        <v>-7.4</v>
      </c>
      <c r="D75" s="120"/>
      <c r="E75" s="112">
        <v>0</v>
      </c>
      <c r="F75" s="148">
        <v>-1</v>
      </c>
      <c r="G75" s="54"/>
      <c r="H75" s="112">
        <v>0</v>
      </c>
      <c r="I75" s="148">
        <v>-1</v>
      </c>
      <c r="J75" s="54"/>
      <c r="K75" s="112">
        <v>-25</v>
      </c>
      <c r="L75" s="149">
        <v>2.3783783783783781</v>
      </c>
      <c r="M75" s="57"/>
      <c r="N75" s="1"/>
      <c r="O75" s="1"/>
      <c r="R75" s="1"/>
    </row>
    <row r="76" spans="1:38" ht="13.5" customHeight="1">
      <c r="B76" s="16" t="s">
        <v>150</v>
      </c>
      <c r="C76" s="6">
        <f>IF(OR('[9]FY 2018'!C74="error",'[9]FY 2018'!C74=0),"",'[9]FY 2018'!C74)</f>
        <v>-208.2</v>
      </c>
      <c r="D76" s="120"/>
      <c r="E76" s="112">
        <v>-198.13037499999999</v>
      </c>
      <c r="F76" s="148">
        <v>-4.8365153698366914E-2</v>
      </c>
      <c r="G76" s="54"/>
      <c r="H76" s="112">
        <v>-144.39999999999998</v>
      </c>
      <c r="I76" s="148">
        <v>-0.30643611911623447</v>
      </c>
      <c r="J76" s="54"/>
      <c r="K76" s="112">
        <v>-231.12329999999997</v>
      </c>
      <c r="L76" s="149">
        <v>0.11010230547550415</v>
      </c>
      <c r="M76" s="57"/>
      <c r="N76" s="1"/>
      <c r="O76" s="1"/>
      <c r="R76" s="1"/>
    </row>
    <row r="77" spans="1:38" ht="12" customHeight="1">
      <c r="B77" s="16" t="s">
        <v>174</v>
      </c>
      <c r="C77" s="68">
        <f>IF(OR('[9]FY 2018'!C75="error",'[9]FY 2018'!C75=0),"",'[9]FY 2018'!C75)</f>
        <v>-136.30000000000001</v>
      </c>
      <c r="D77" s="120"/>
      <c r="E77" s="112">
        <v>-102.89999999999999</v>
      </c>
      <c r="F77" s="148">
        <v>-0.24780701754385981</v>
      </c>
      <c r="G77" s="54"/>
      <c r="H77" s="112">
        <v>-90</v>
      </c>
      <c r="I77" s="148">
        <v>-0.3421052631578948</v>
      </c>
      <c r="J77" s="54"/>
      <c r="K77" s="112">
        <v>-115</v>
      </c>
      <c r="L77" s="149">
        <v>-0.15935672514619892</v>
      </c>
      <c r="M77" s="57"/>
      <c r="N77" s="49"/>
      <c r="O77" s="49"/>
      <c r="P77" s="49"/>
      <c r="Q77" s="49"/>
      <c r="R77" s="49"/>
    </row>
    <row r="78" spans="1:38" s="227" customFormat="1">
      <c r="A78" s="228"/>
      <c r="B78" s="229" t="s">
        <v>153</v>
      </c>
      <c r="C78" s="230">
        <f>IF(OR('[9]FY 2018'!C79="error",'[9]FY 2018'!C79=0),"",'[9]FY 2018'!C79)</f>
        <v>381.80000000000007</v>
      </c>
      <c r="D78" s="231"/>
      <c r="E78" s="232">
        <v>419.77730545168788</v>
      </c>
      <c r="F78" s="233">
        <v>9.9469108045279864E-2</v>
      </c>
      <c r="G78" s="234"/>
      <c r="H78" s="232">
        <v>402.36148053951996</v>
      </c>
      <c r="I78" s="233">
        <v>5.3854061130225173E-2</v>
      </c>
      <c r="J78" s="234"/>
      <c r="K78" s="232">
        <v>439.89968255370491</v>
      </c>
      <c r="L78" s="235">
        <v>0.15217308159692222</v>
      </c>
      <c r="M78" s="236"/>
      <c r="N78" s="242"/>
      <c r="O78" s="37"/>
      <c r="P78" s="53"/>
      <c r="Q78" s="53"/>
      <c r="R78" s="37"/>
      <c r="S78" s="20"/>
      <c r="T78" s="20"/>
      <c r="U78" s="20"/>
      <c r="V78" s="20"/>
      <c r="W78" s="20"/>
      <c r="X78" s="20"/>
      <c r="Y78" s="20"/>
      <c r="Z78" s="20"/>
      <c r="AA78" s="20"/>
      <c r="AB78" s="20"/>
      <c r="AC78" s="20"/>
      <c r="AD78" s="20"/>
      <c r="AE78" s="20"/>
      <c r="AF78" s="20"/>
      <c r="AG78" s="20"/>
      <c r="AH78" s="20"/>
      <c r="AI78" s="20"/>
      <c r="AJ78" s="20"/>
      <c r="AK78" s="20"/>
      <c r="AL78" s="20"/>
    </row>
    <row r="79" spans="1:38" s="49" customFormat="1">
      <c r="B79" s="20"/>
      <c r="C79" s="21" t="str">
        <f>IF(OR('[9]FY 2018'!C80="error",'[9]FY 2018'!C80=0),"",'[9]FY 2018'!C80)</f>
        <v/>
      </c>
      <c r="D79" s="237"/>
      <c r="E79" s="21"/>
      <c r="F79" s="238" t="s">
        <v>188</v>
      </c>
      <c r="G79" s="107"/>
      <c r="H79" s="21"/>
      <c r="I79" s="54" t="s">
        <v>188</v>
      </c>
      <c r="J79" s="107"/>
      <c r="K79" s="21"/>
      <c r="L79" s="239" t="s">
        <v>188</v>
      </c>
      <c r="M79" s="240"/>
      <c r="N79" s="241"/>
      <c r="O79" s="241"/>
      <c r="P79" s="241"/>
      <c r="Q79" s="35"/>
      <c r="R79" s="35"/>
    </row>
    <row r="80" spans="1:38" ht="9.75" customHeight="1">
      <c r="B80" s="22"/>
      <c r="C80" s="90" t="str">
        <f>IF(OR('[9]FY 2018'!C83="error",'[9]FY 2018'!C83=0),"",'[9]FY 2018'!C83)</f>
        <v/>
      </c>
      <c r="D80" s="91"/>
      <c r="E80" s="97"/>
      <c r="F80" s="54" t="s">
        <v>188</v>
      </c>
      <c r="G80" s="134"/>
      <c r="H80" s="97"/>
      <c r="I80" s="54" t="s">
        <v>188</v>
      </c>
      <c r="J80" s="134"/>
      <c r="K80" s="97"/>
      <c r="L80" s="98" t="s">
        <v>188</v>
      </c>
      <c r="M80" s="146"/>
      <c r="P80" s="25"/>
      <c r="Q80" s="25"/>
    </row>
    <row r="81" spans="2:18">
      <c r="B81" s="12" t="s">
        <v>154</v>
      </c>
      <c r="C81" s="93" t="str">
        <f>IF(OR('[9]FY 2018'!C84="error",'[9]FY 2018'!C84=0),"",'[9]FY 2018'!C84)</f>
        <v/>
      </c>
      <c r="D81" s="94"/>
      <c r="E81" s="94"/>
      <c r="F81" s="94" t="s">
        <v>188</v>
      </c>
      <c r="G81" s="141"/>
      <c r="H81" s="94"/>
      <c r="I81" s="94"/>
      <c r="J81" s="141"/>
      <c r="K81" s="94"/>
      <c r="L81" s="94"/>
      <c r="M81" s="141"/>
    </row>
    <row r="82" spans="2:18" s="63" customFormat="1">
      <c r="B82" s="208" t="s">
        <v>108</v>
      </c>
      <c r="C82" s="210">
        <f>IF(OR('[9]FY 2018'!C86="error",'[9]FY 2018'!C86=0),"",'[9]FY 2018'!C86)</f>
        <v>3.9</v>
      </c>
      <c r="D82" s="211"/>
      <c r="E82" s="326">
        <v>4.0678600506191289</v>
      </c>
      <c r="F82" s="103"/>
      <c r="G82" s="104"/>
      <c r="H82" s="326">
        <v>3.8246700181744222</v>
      </c>
      <c r="I82" s="150"/>
      <c r="J82" s="104"/>
      <c r="K82" s="326">
        <v>4.4717737255726933</v>
      </c>
      <c r="L82" s="212"/>
      <c r="M82" s="105"/>
      <c r="N82" s="216"/>
      <c r="O82" s="216"/>
      <c r="R82" s="216"/>
    </row>
    <row r="83" spans="2:18">
      <c r="B83" s="207"/>
      <c r="C83" s="20"/>
      <c r="D83" s="21"/>
      <c r="E83" s="21"/>
      <c r="F83" s="34" t="s">
        <v>188</v>
      </c>
      <c r="G83" s="34"/>
      <c r="H83" s="20"/>
      <c r="I83" s="37"/>
      <c r="J83" s="37"/>
      <c r="K83" s="20"/>
      <c r="L83" s="20"/>
      <c r="M83" s="37"/>
    </row>
    <row r="84" spans="2:18">
      <c r="B84" s="44" t="s">
        <v>35</v>
      </c>
      <c r="C84" s="44"/>
      <c r="F84" s="35"/>
      <c r="G84" s="35"/>
      <c r="H84" s="25"/>
      <c r="I84" s="35"/>
      <c r="K84" s="25"/>
      <c r="L84" s="25"/>
      <c r="M84" s="35"/>
    </row>
    <row r="85" spans="2:18">
      <c r="B85" s="1" t="s">
        <v>34</v>
      </c>
      <c r="D85" s="26"/>
      <c r="F85" s="35"/>
      <c r="G85" s="35"/>
      <c r="H85" s="25"/>
      <c r="I85" s="35"/>
      <c r="K85" s="25"/>
      <c r="L85" s="25"/>
      <c r="M85" s="35"/>
    </row>
    <row r="86" spans="2:18" ht="12" customHeight="1">
      <c r="B86" s="356" t="s">
        <v>33</v>
      </c>
      <c r="C86" s="356"/>
      <c r="D86" s="356"/>
      <c r="E86" s="356"/>
      <c r="F86" s="356"/>
      <c r="G86" s="356"/>
      <c r="H86" s="356"/>
      <c r="I86" s="356"/>
      <c r="J86" s="356"/>
      <c r="K86" s="356"/>
      <c r="L86" s="356"/>
      <c r="M86" s="356"/>
    </row>
    <row r="87" spans="2:18">
      <c r="F87" s="35"/>
      <c r="G87" s="35"/>
      <c r="I87" s="38"/>
      <c r="J87" s="38"/>
      <c r="K87" s="1"/>
      <c r="M87" s="38"/>
    </row>
    <row r="88" spans="2:18">
      <c r="B88" s="1" t="s">
        <v>45</v>
      </c>
      <c r="F88" s="35"/>
      <c r="G88" s="35"/>
      <c r="H88" s="24"/>
      <c r="I88" s="38"/>
      <c r="J88" s="38"/>
      <c r="K88" s="1"/>
      <c r="M88" s="38"/>
    </row>
    <row r="89" spans="2:18">
      <c r="F89" s="35"/>
      <c r="G89" s="35"/>
      <c r="H89" s="24"/>
      <c r="I89" s="38"/>
      <c r="J89" s="38"/>
      <c r="K89" s="1"/>
      <c r="M89" s="38"/>
    </row>
    <row r="93" spans="2:18">
      <c r="C93" s="1" t="s">
        <v>176</v>
      </c>
    </row>
  </sheetData>
  <mergeCells count="13">
    <mergeCell ref="B2:R2"/>
    <mergeCell ref="M7:M8"/>
    <mergeCell ref="B86:M86"/>
    <mergeCell ref="C7:C8"/>
    <mergeCell ref="D7:D8"/>
    <mergeCell ref="H7:H8"/>
    <mergeCell ref="I7:I8"/>
    <mergeCell ref="J7:J8"/>
    <mergeCell ref="K7:K8"/>
    <mergeCell ref="L7:L8"/>
    <mergeCell ref="E7:E8"/>
    <mergeCell ref="F7:F8"/>
    <mergeCell ref="G7:G8"/>
  </mergeCells>
  <conditionalFormatting sqref="J66 G66 I69 F69 I72 F72 I76:J77 F76:G77 F78:F79 I78:I79">
    <cfRule type="cellIs" dxfId="119" priority="29" stopIfTrue="1" operator="equal">
      <formula>-1</formula>
    </cfRule>
    <cfRule type="cellIs" dxfId="118" priority="30" stopIfTrue="1" operator="equal">
      <formula>#DIV/0!</formula>
    </cfRule>
  </conditionalFormatting>
  <conditionalFormatting sqref="J72 G72">
    <cfRule type="cellIs" dxfId="117" priority="27" stopIfTrue="1" operator="equal">
      <formula>-1</formula>
    </cfRule>
    <cfRule type="cellIs" dxfId="116" priority="28" stopIfTrue="1" operator="equal">
      <formula>#DIV/0!</formula>
    </cfRule>
  </conditionalFormatting>
  <conditionalFormatting sqref="J78 G78">
    <cfRule type="cellIs" dxfId="115" priority="25" stopIfTrue="1" operator="equal">
      <formula>-1</formula>
    </cfRule>
    <cfRule type="cellIs" dxfId="114" priority="26" stopIfTrue="1" operator="equal">
      <formula>#DIV/0!</formula>
    </cfRule>
  </conditionalFormatting>
  <conditionalFormatting sqref="J79 G79">
    <cfRule type="cellIs" dxfId="113" priority="23" stopIfTrue="1" operator="equal">
      <formula>-1</formula>
    </cfRule>
    <cfRule type="cellIs" dxfId="112" priority="24" stopIfTrue="1" operator="equal">
      <formula>#DIV/0!</formula>
    </cfRule>
  </conditionalFormatting>
  <conditionalFormatting sqref="J69 G69">
    <cfRule type="cellIs" dxfId="111" priority="21" stopIfTrue="1" operator="equal">
      <formula>-1</formula>
    </cfRule>
    <cfRule type="cellIs" dxfId="110" priority="22" stopIfTrue="1" operator="equal">
      <formula>#DIV/0!</formula>
    </cfRule>
  </conditionalFormatting>
  <conditionalFormatting sqref="I70:J70 F70:G70">
    <cfRule type="cellIs" dxfId="109" priority="19" stopIfTrue="1" operator="equal">
      <formula>-1</formula>
    </cfRule>
    <cfRule type="cellIs" dxfId="108" priority="20" stopIfTrue="1" operator="equal">
      <formula>#DIV/0!</formula>
    </cfRule>
  </conditionalFormatting>
  <conditionalFormatting sqref="I80:J80 F80:G80">
    <cfRule type="cellIs" dxfId="107" priority="17" stopIfTrue="1" operator="equal">
      <formula>-1</formula>
    </cfRule>
    <cfRule type="cellIs" dxfId="106" priority="18" stopIfTrue="1" operator="equal">
      <formula>#DIV/0!</formula>
    </cfRule>
  </conditionalFormatting>
  <conditionalFormatting sqref="I82:J82 F82:G82">
    <cfRule type="cellIs" dxfId="105" priority="11" stopIfTrue="1" operator="equal">
      <formula>-1</formula>
    </cfRule>
    <cfRule type="cellIs" dxfId="104" priority="12" stopIfTrue="1" operator="equal">
      <formula>#DIV/0!</formula>
    </cfRule>
  </conditionalFormatting>
  <conditionalFormatting sqref="F13:G13 I13:J13 J18:J20 G18:G20 G23:G27 J23:J27 I33:J34 F33:G34 I36:J39 F36:G39 F83:G83 G30:G32 G14:G15 F14:F32 J30:J32 J14:J15 I14:I32 F40:F66 G40:G65 I40:I66 J40:J65 I68 F68">
    <cfRule type="cellIs" dxfId="103" priority="35" stopIfTrue="1" operator="equal">
      <formula>-1</formula>
    </cfRule>
    <cfRule type="cellIs" dxfId="102" priority="36" stopIfTrue="1" operator="equal">
      <formula>#DIV/0!</formula>
    </cfRule>
  </conditionalFormatting>
  <conditionalFormatting sqref="J68 G68">
    <cfRule type="cellIs" dxfId="101" priority="31" stopIfTrue="1" operator="equal">
      <formula>-1</formula>
    </cfRule>
    <cfRule type="cellIs" dxfId="100" priority="32" stopIfTrue="1" operator="equal">
      <formula>#DIV/0!</formula>
    </cfRule>
  </conditionalFormatting>
  <conditionalFormatting sqref="I71 F71">
    <cfRule type="cellIs" dxfId="99" priority="7" stopIfTrue="1" operator="equal">
      <formula>-1</formula>
    </cfRule>
    <cfRule type="cellIs" dxfId="98" priority="8" stopIfTrue="1" operator="equal">
      <formula>#DIV/0!</formula>
    </cfRule>
  </conditionalFormatting>
  <conditionalFormatting sqref="G71 J71">
    <cfRule type="cellIs" dxfId="97" priority="9" stopIfTrue="1" operator="equal">
      <formula>-1</formula>
    </cfRule>
    <cfRule type="cellIs" dxfId="96" priority="10" stopIfTrue="1" operator="equal">
      <formula>#DIV/0!</formula>
    </cfRule>
  </conditionalFormatting>
  <conditionalFormatting sqref="I74:J75 F74:G75">
    <cfRule type="cellIs" dxfId="95" priority="5" stopIfTrue="1" operator="equal">
      <formula>-1</formula>
    </cfRule>
    <cfRule type="cellIs" dxfId="94" priority="6" stopIfTrue="1" operator="equal">
      <formula>#DIV/0!</formula>
    </cfRule>
  </conditionalFormatting>
  <conditionalFormatting sqref="I73:J73 F73:G73">
    <cfRule type="cellIs" dxfId="93" priority="1" stopIfTrue="1" operator="equal">
      <formula>-1</formula>
    </cfRule>
    <cfRule type="cellIs" dxfId="92" priority="2" stopIfTrue="1" operator="equal">
      <formula>#DIV/0!</formula>
    </cfRule>
  </conditionalFormatting>
  <hyperlinks>
    <hyperlink ref="B4" location="Home!Print_Area" display="Return to Home page"/>
  </hyperlinks>
  <printOptions verticalCentered="1"/>
  <pageMargins left="0.7" right="0.7" top="0.75" bottom="0.75" header="0.3" footer="0.3"/>
  <pageSetup paperSize="9" scale="43" orientation="landscape" r:id="rId1"/>
  <headerFooter alignWithMargins="0">
    <oddHeader>&amp;R&amp;G</oddHeader>
    <oddFooter>&amp;L&amp;8Telenet - Analyst Consensus Q1 2018</oddFooter>
  </headerFooter>
  <legacyDrawingHF r:id="rId2"/>
</worksheet>
</file>

<file path=xl/worksheets/sheet4.xml><?xml version="1.0" encoding="utf-8"?>
<worksheet xmlns="http://schemas.openxmlformats.org/spreadsheetml/2006/main" xmlns:r="http://schemas.openxmlformats.org/officeDocument/2006/relationships">
  <sheetPr>
    <tabColor rgb="FFFFCC00"/>
    <pageSetUpPr fitToPage="1"/>
  </sheetPr>
  <dimension ref="B2:H89"/>
  <sheetViews>
    <sheetView showGridLines="0" topLeftCell="B37" zoomScale="90" workbookViewId="0">
      <selection activeCell="B70" sqref="B70"/>
    </sheetView>
  </sheetViews>
  <sheetFormatPr defaultRowHeight="12"/>
  <cols>
    <col min="1" max="1" width="3" style="1" customWidth="1"/>
    <col min="2" max="2" width="60.85546875" style="1" customWidth="1"/>
    <col min="3" max="3" width="17.7109375" style="1" customWidth="1"/>
    <col min="4" max="4" width="9.5703125" style="1" customWidth="1"/>
    <col min="5" max="5" width="17.7109375" style="1" customWidth="1"/>
    <col min="6" max="6" width="9.140625" style="1"/>
    <col min="7" max="7" width="17.7109375" style="1" customWidth="1"/>
    <col min="8" max="16384" width="9.140625" style="1"/>
  </cols>
  <sheetData>
    <row r="2" spans="2:8" ht="18">
      <c r="B2" s="355" t="s">
        <v>64</v>
      </c>
      <c r="C2" s="355"/>
      <c r="D2" s="355"/>
      <c r="E2" s="355"/>
    </row>
    <row r="3" spans="2:8" ht="18.75" thickBot="1">
      <c r="B3" s="65"/>
      <c r="C3" s="65"/>
      <c r="D3" s="65"/>
      <c r="E3" s="65"/>
    </row>
    <row r="4" spans="2:8" ht="14.25" thickTop="1" thickBot="1">
      <c r="B4" s="43" t="s">
        <v>32</v>
      </c>
      <c r="C4" s="52"/>
      <c r="D4" s="52"/>
      <c r="E4" s="52"/>
    </row>
    <row r="5" spans="2:8" ht="12.75" thickTop="1"/>
    <row r="6" spans="2:8">
      <c r="B6" s="27"/>
      <c r="C6" s="29"/>
      <c r="D6" s="29"/>
      <c r="E6" s="30"/>
    </row>
    <row r="7" spans="2:8">
      <c r="B7" s="29"/>
      <c r="C7" s="29"/>
      <c r="D7" s="29"/>
      <c r="E7" s="30"/>
    </row>
    <row r="8" spans="2:8" ht="12.75" customHeight="1">
      <c r="C8" s="357" t="s">
        <v>69</v>
      </c>
      <c r="D8" s="352"/>
      <c r="E8" s="357" t="s">
        <v>70</v>
      </c>
      <c r="F8" s="352"/>
      <c r="G8" s="357" t="s">
        <v>71</v>
      </c>
      <c r="H8" s="352"/>
    </row>
    <row r="9" spans="2:8" ht="19.5" customHeight="1">
      <c r="C9" s="358"/>
      <c r="D9" s="353"/>
      <c r="E9" s="358"/>
      <c r="F9" s="353"/>
      <c r="G9" s="358"/>
      <c r="H9" s="353"/>
    </row>
    <row r="10" spans="2:8" ht="12" customHeight="1">
      <c r="C10" s="4"/>
      <c r="D10" s="45"/>
      <c r="E10" s="3"/>
      <c r="F10" s="32"/>
      <c r="G10" s="3"/>
      <c r="H10" s="45"/>
    </row>
    <row r="11" spans="2:8" ht="16.5" customHeight="1">
      <c r="B11" s="12" t="s">
        <v>28</v>
      </c>
      <c r="C11" s="14"/>
      <c r="D11" s="46"/>
      <c r="E11" s="15"/>
      <c r="F11" s="33"/>
      <c r="G11" s="15"/>
      <c r="H11" s="46"/>
    </row>
    <row r="12" spans="2:8" ht="12" customHeight="1">
      <c r="B12" s="16"/>
      <c r="C12" s="5"/>
      <c r="D12" s="47"/>
      <c r="E12" s="3"/>
      <c r="F12" s="32"/>
      <c r="G12" s="3"/>
      <c r="H12" s="47"/>
    </row>
    <row r="13" spans="2:8" ht="13.5" customHeight="1">
      <c r="B13" s="17" t="s">
        <v>2</v>
      </c>
      <c r="C13" s="5"/>
      <c r="D13" s="47"/>
      <c r="E13" s="3"/>
      <c r="F13" s="32"/>
      <c r="G13" s="3"/>
      <c r="H13" s="57"/>
    </row>
    <row r="14" spans="2:8" ht="13.5" customHeight="1">
      <c r="B14" s="16" t="s">
        <v>5</v>
      </c>
      <c r="C14" s="10">
        <v>159700</v>
      </c>
      <c r="D14" s="88"/>
      <c r="E14" s="10">
        <v>129699.99999999999</v>
      </c>
      <c r="F14" s="134"/>
      <c r="G14" s="10">
        <v>199700</v>
      </c>
      <c r="H14" s="142"/>
    </row>
    <row r="15" spans="2:8" ht="13.5" customHeight="1">
      <c r="B15" s="16" t="s">
        <v>4</v>
      </c>
      <c r="C15" s="10">
        <v>1726600</v>
      </c>
      <c r="D15" s="88"/>
      <c r="E15" s="10">
        <v>1704500</v>
      </c>
      <c r="F15" s="134"/>
      <c r="G15" s="10">
        <v>1790595.2228620176</v>
      </c>
      <c r="H15" s="142"/>
    </row>
    <row r="16" spans="2:8" ht="13.5" customHeight="1">
      <c r="B16" s="111" t="s">
        <v>0</v>
      </c>
      <c r="C16" s="59">
        <v>1887750</v>
      </c>
      <c r="D16" s="126"/>
      <c r="E16" s="59">
        <v>1853899.9999999998</v>
      </c>
      <c r="F16" s="135"/>
      <c r="G16" s="59">
        <v>1966300</v>
      </c>
      <c r="H16" s="143"/>
    </row>
    <row r="17" spans="2:8" ht="13.5" customHeight="1">
      <c r="B17" s="16"/>
      <c r="C17" s="9"/>
      <c r="D17" s="9"/>
      <c r="E17" s="9"/>
      <c r="F17" s="136"/>
      <c r="G17" s="9"/>
      <c r="H17" s="136"/>
    </row>
    <row r="18" spans="2:8" ht="13.5" customHeight="1">
      <c r="B18" s="17" t="s">
        <v>3</v>
      </c>
      <c r="C18" s="9"/>
      <c r="D18" s="9"/>
      <c r="E18" s="9"/>
      <c r="F18" s="136"/>
      <c r="G18" s="9"/>
      <c r="H18" s="136"/>
    </row>
    <row r="19" spans="2:8" ht="13.5" customHeight="1">
      <c r="B19" s="16" t="s">
        <v>6</v>
      </c>
      <c r="C19" s="10">
        <v>1464109.9881135032</v>
      </c>
      <c r="D19" s="88"/>
      <c r="E19" s="10">
        <v>1436900</v>
      </c>
      <c r="F19" s="134"/>
      <c r="G19" s="10">
        <v>1515935.4063747928</v>
      </c>
      <c r="H19" s="142"/>
    </row>
    <row r="20" spans="2:8" ht="13.5" customHeight="1">
      <c r="B20" s="16" t="s">
        <v>7</v>
      </c>
      <c r="C20" s="10">
        <v>203140</v>
      </c>
      <c r="D20" s="88"/>
      <c r="E20" s="10">
        <v>161900</v>
      </c>
      <c r="F20" s="134"/>
      <c r="G20" s="10">
        <v>214600</v>
      </c>
      <c r="H20" s="142"/>
    </row>
    <row r="21" spans="2:8" ht="13.5" customHeight="1">
      <c r="B21" s="111" t="s">
        <v>8</v>
      </c>
      <c r="C21" s="59">
        <v>1669100</v>
      </c>
      <c r="D21" s="126"/>
      <c r="E21" s="59">
        <v>1592120</v>
      </c>
      <c r="F21" s="135"/>
      <c r="G21" s="59">
        <v>1687100</v>
      </c>
      <c r="H21" s="143"/>
    </row>
    <row r="22" spans="2:8" ht="13.5" customHeight="1">
      <c r="B22" s="16"/>
      <c r="C22" s="9"/>
      <c r="D22" s="9"/>
      <c r="E22" s="9"/>
      <c r="F22" s="136"/>
      <c r="G22" s="9"/>
      <c r="H22" s="136"/>
    </row>
    <row r="23" spans="2:8" ht="13.5" customHeight="1">
      <c r="B23" s="17" t="s">
        <v>9</v>
      </c>
      <c r="C23" s="9"/>
      <c r="D23" s="9"/>
      <c r="E23" s="9"/>
      <c r="F23" s="136"/>
      <c r="G23" s="9"/>
      <c r="H23" s="136"/>
    </row>
    <row r="24" spans="2:8" ht="13.5" customHeight="1">
      <c r="B24" s="16" t="s">
        <v>10</v>
      </c>
      <c r="C24" s="10">
        <v>1129700</v>
      </c>
      <c r="D24" s="88"/>
      <c r="E24" s="10">
        <v>1108700</v>
      </c>
      <c r="F24" s="134"/>
      <c r="G24" s="10">
        <v>1162808.2</v>
      </c>
      <c r="H24" s="142"/>
    </row>
    <row r="25" spans="2:8" ht="13.5" customHeight="1">
      <c r="B25" s="16" t="s">
        <v>11</v>
      </c>
      <c r="C25" s="10">
        <v>123600</v>
      </c>
      <c r="D25" s="88"/>
      <c r="E25" s="10">
        <v>105400</v>
      </c>
      <c r="F25" s="134"/>
      <c r="G25" s="10">
        <v>202380</v>
      </c>
      <c r="H25" s="142"/>
    </row>
    <row r="26" spans="2:8" ht="13.5" customHeight="1">
      <c r="B26" s="111" t="s">
        <v>12</v>
      </c>
      <c r="C26" s="115">
        <v>1252500</v>
      </c>
      <c r="D26" s="106"/>
      <c r="E26" s="115">
        <v>1233500</v>
      </c>
      <c r="F26" s="137"/>
      <c r="G26" s="115">
        <v>1334580</v>
      </c>
      <c r="H26" s="144"/>
    </row>
    <row r="27" spans="2:8" ht="13.5" customHeight="1">
      <c r="B27" s="109"/>
      <c r="C27" s="11"/>
      <c r="D27" s="88"/>
      <c r="E27" s="11"/>
      <c r="F27" s="134"/>
      <c r="G27" s="11"/>
      <c r="H27" s="142"/>
    </row>
    <row r="28" spans="2:8" ht="13.5" customHeight="1">
      <c r="B28" s="116" t="s">
        <v>27</v>
      </c>
      <c r="C28" s="59">
        <v>4804200</v>
      </c>
      <c r="D28" s="126"/>
      <c r="E28" s="59">
        <v>4735800</v>
      </c>
      <c r="F28" s="135"/>
      <c r="G28" s="59">
        <v>4939000</v>
      </c>
      <c r="H28" s="143"/>
    </row>
    <row r="29" spans="2:8" ht="13.5" customHeight="1">
      <c r="B29" s="17"/>
      <c r="C29" s="72"/>
      <c r="D29" s="72"/>
      <c r="E29" s="72"/>
      <c r="F29" s="138"/>
      <c r="G29" s="72"/>
      <c r="H29" s="138"/>
    </row>
    <row r="30" spans="2:8" s="49" customFormat="1" ht="13.5" customHeight="1">
      <c r="B30" s="17" t="s">
        <v>65</v>
      </c>
      <c r="C30" s="72"/>
      <c r="D30" s="72"/>
      <c r="E30" s="72"/>
      <c r="F30" s="138"/>
      <c r="G30" s="72"/>
      <c r="H30" s="138"/>
    </row>
    <row r="31" spans="2:8" ht="13.5" customHeight="1">
      <c r="B31" s="16" t="s">
        <v>66</v>
      </c>
      <c r="C31" s="10">
        <v>2328735.6301293755</v>
      </c>
      <c r="D31" s="88"/>
      <c r="E31" s="10">
        <v>2253100</v>
      </c>
      <c r="F31" s="134"/>
      <c r="G31" s="10">
        <v>2350600</v>
      </c>
      <c r="H31" s="142"/>
    </row>
    <row r="32" spans="2:8" ht="13.5" customHeight="1">
      <c r="B32" s="16" t="s">
        <v>67</v>
      </c>
      <c r="C32" s="10">
        <v>475200.00000000006</v>
      </c>
      <c r="D32" s="88"/>
      <c r="E32" s="10">
        <v>446000</v>
      </c>
      <c r="F32" s="134"/>
      <c r="G32" s="10">
        <v>491000</v>
      </c>
      <c r="H32" s="142"/>
    </row>
    <row r="33" spans="2:8" s="49" customFormat="1" ht="13.5" customHeight="1">
      <c r="B33" s="117" t="s">
        <v>68</v>
      </c>
      <c r="C33" s="129">
        <v>2792350</v>
      </c>
      <c r="D33" s="130"/>
      <c r="E33" s="129">
        <v>2733300</v>
      </c>
      <c r="F33" s="139"/>
      <c r="G33" s="129">
        <v>2841600</v>
      </c>
      <c r="H33" s="145"/>
    </row>
    <row r="34" spans="2:8" ht="12" customHeight="1">
      <c r="B34" s="22"/>
      <c r="C34" s="97"/>
      <c r="D34" s="54"/>
      <c r="E34" s="97"/>
      <c r="F34" s="134"/>
      <c r="G34" s="97"/>
      <c r="H34" s="146"/>
    </row>
    <row r="35" spans="2:8" ht="12" customHeight="1">
      <c r="B35" s="8"/>
      <c r="C35" s="100"/>
      <c r="D35" s="101"/>
      <c r="E35" s="100"/>
      <c r="F35" s="140"/>
      <c r="G35" s="100"/>
      <c r="H35" s="147"/>
    </row>
    <row r="36" spans="2:8" ht="12" customHeight="1">
      <c r="B36" s="12" t="s">
        <v>14</v>
      </c>
      <c r="C36" s="94"/>
      <c r="D36" s="94"/>
      <c r="E36" s="94"/>
      <c r="F36" s="141"/>
      <c r="G36" s="94"/>
      <c r="H36" s="141"/>
    </row>
    <row r="37" spans="2:8" ht="13.5" customHeight="1">
      <c r="B37" s="109"/>
      <c r="C37" s="11"/>
      <c r="D37" s="88"/>
      <c r="E37" s="11"/>
      <c r="F37" s="134"/>
      <c r="G37" s="11"/>
      <c r="H37" s="142"/>
    </row>
    <row r="38" spans="2:8" ht="13.5" customHeight="1">
      <c r="B38" s="73" t="s">
        <v>22</v>
      </c>
      <c r="C38" s="11"/>
      <c r="D38" s="88"/>
      <c r="E38" s="11"/>
      <c r="F38" s="134"/>
      <c r="G38" s="11"/>
      <c r="H38" s="142"/>
    </row>
    <row r="39" spans="2:8" ht="13.5" customHeight="1">
      <c r="B39" s="110" t="s">
        <v>54</v>
      </c>
      <c r="C39" s="11"/>
      <c r="D39" s="88"/>
      <c r="E39" s="11"/>
      <c r="F39" s="134"/>
      <c r="G39" s="11"/>
      <c r="H39" s="142"/>
    </row>
    <row r="40" spans="2:8" ht="13.5" customHeight="1">
      <c r="B40" s="61" t="s">
        <v>50</v>
      </c>
      <c r="C40" s="112">
        <v>569.34127350221638</v>
      </c>
      <c r="D40" s="88"/>
      <c r="E40" s="112">
        <v>563.65377271844318</v>
      </c>
      <c r="F40" s="55"/>
      <c r="G40" s="112">
        <v>582.07733179397928</v>
      </c>
      <c r="H40" s="57"/>
    </row>
    <row r="41" spans="2:8" ht="13.5" customHeight="1">
      <c r="B41" s="61" t="s">
        <v>51</v>
      </c>
      <c r="C41" s="112">
        <v>629.13123692673878</v>
      </c>
      <c r="D41" s="88"/>
      <c r="E41" s="112">
        <v>617.94407691617539</v>
      </c>
      <c r="F41" s="55"/>
      <c r="G41" s="112">
        <v>643.79651098396721</v>
      </c>
      <c r="H41" s="57"/>
    </row>
    <row r="42" spans="2:8" ht="13.5" customHeight="1">
      <c r="B42" s="61" t="s">
        <v>52</v>
      </c>
      <c r="C42" s="112">
        <v>223.29112728052968</v>
      </c>
      <c r="D42" s="88"/>
      <c r="E42" s="112">
        <v>214.99596265276227</v>
      </c>
      <c r="F42" s="55"/>
      <c r="G42" s="112">
        <v>234.29671362278916</v>
      </c>
      <c r="H42" s="57"/>
    </row>
    <row r="43" spans="2:8" s="63" customFormat="1" ht="13.5" customHeight="1">
      <c r="B43" s="62" t="s">
        <v>56</v>
      </c>
      <c r="C43" s="113">
        <v>1424.5594852228578</v>
      </c>
      <c r="D43" s="106"/>
      <c r="E43" s="113">
        <v>1404.6625020645113</v>
      </c>
      <c r="F43" s="152"/>
      <c r="G43" s="113">
        <v>1450.0164910933147</v>
      </c>
      <c r="H43" s="108"/>
    </row>
    <row r="44" spans="2:8" ht="13.5" customHeight="1">
      <c r="B44" s="61" t="s">
        <v>53</v>
      </c>
      <c r="C44" s="112">
        <v>450.65966976551579</v>
      </c>
      <c r="D44" s="88"/>
      <c r="E44" s="112">
        <v>396.73953752484891</v>
      </c>
      <c r="F44" s="55"/>
      <c r="G44" s="112">
        <v>492.37844696745992</v>
      </c>
      <c r="H44" s="57"/>
    </row>
    <row r="45" spans="2:8" s="63" customFormat="1" ht="13.5" customHeight="1">
      <c r="B45" s="62" t="s">
        <v>57</v>
      </c>
      <c r="C45" s="113">
        <v>1880.3292312896137</v>
      </c>
      <c r="D45" s="106"/>
      <c r="E45" s="113">
        <v>1819.649232098843</v>
      </c>
      <c r="F45" s="152"/>
      <c r="G45" s="113">
        <v>1903.2308327793003</v>
      </c>
      <c r="H45" s="108"/>
    </row>
    <row r="46" spans="2:8" ht="13.5" customHeight="1">
      <c r="B46" s="61" t="s">
        <v>13</v>
      </c>
      <c r="C46" s="112">
        <v>215.39010553426291</v>
      </c>
      <c r="D46" s="88"/>
      <c r="E46" s="112">
        <v>181.9194</v>
      </c>
      <c r="F46" s="55"/>
      <c r="G46" s="112">
        <v>245.51720000000003</v>
      </c>
      <c r="H46" s="57"/>
    </row>
    <row r="47" spans="2:8" ht="13.5" customHeight="1">
      <c r="B47" s="61" t="s">
        <v>55</v>
      </c>
      <c r="C47" s="112">
        <v>429.7472775</v>
      </c>
      <c r="D47" s="88"/>
      <c r="E47" s="112">
        <v>404.48</v>
      </c>
      <c r="F47" s="55"/>
      <c r="G47" s="112">
        <v>449.31180000000006</v>
      </c>
      <c r="H47" s="57"/>
    </row>
    <row r="48" spans="2:8" ht="13.5" customHeight="1">
      <c r="B48" s="111" t="s">
        <v>15</v>
      </c>
      <c r="C48" s="85">
        <v>2521.8331814304574</v>
      </c>
      <c r="D48" s="126"/>
      <c r="E48" s="85">
        <v>2464.1069949090675</v>
      </c>
      <c r="F48" s="56"/>
      <c r="G48" s="85">
        <v>2551.9337230410274</v>
      </c>
      <c r="H48" s="128"/>
    </row>
    <row r="49" spans="2:8" ht="13.5" customHeight="1">
      <c r="B49" s="73"/>
      <c r="C49" s="84"/>
      <c r="D49" s="106"/>
      <c r="E49" s="84"/>
      <c r="F49" s="107"/>
      <c r="G49" s="84"/>
      <c r="H49" s="108"/>
    </row>
    <row r="50" spans="2:8" ht="13.5" customHeight="1">
      <c r="B50" s="267" t="s">
        <v>187</v>
      </c>
      <c r="C50" s="296">
        <f>C48</f>
        <v>2521.8331814304574</v>
      </c>
      <c r="D50" s="106"/>
      <c r="E50" s="84">
        <v>2464.1069949090675</v>
      </c>
      <c r="F50" s="107"/>
      <c r="G50" s="84">
        <v>2551.9337230410274</v>
      </c>
      <c r="H50" s="108"/>
    </row>
    <row r="51" spans="2:8" ht="13.5" customHeight="1">
      <c r="B51" s="268" t="s">
        <v>19</v>
      </c>
      <c r="C51" s="295">
        <v>-1209.0588504221498</v>
      </c>
      <c r="D51" s="88"/>
      <c r="E51" s="112">
        <v>-1172.1881746961183</v>
      </c>
      <c r="F51" s="54"/>
      <c r="G51" s="112">
        <v>-1209.4954378904858</v>
      </c>
      <c r="H51" s="57"/>
    </row>
    <row r="52" spans="2:8" ht="12.75" customHeight="1">
      <c r="B52" s="269" t="s">
        <v>20</v>
      </c>
      <c r="C52" s="86">
        <v>1318.5027159102499</v>
      </c>
      <c r="D52" s="126"/>
      <c r="E52" s="85">
        <v>1291.9188202129492</v>
      </c>
      <c r="F52" s="56"/>
      <c r="G52" s="85">
        <v>1342.4382851505416</v>
      </c>
      <c r="H52" s="128"/>
    </row>
    <row r="53" spans="2:8" ht="12.75" customHeight="1">
      <c r="B53" s="270" t="s">
        <v>21</v>
      </c>
      <c r="C53" s="297">
        <v>0.52362064859877422</v>
      </c>
      <c r="D53" s="340"/>
      <c r="E53" s="341">
        <v>0.50840272912045403</v>
      </c>
      <c r="F53" s="342"/>
      <c r="G53" s="341">
        <v>0.53302257486342353</v>
      </c>
      <c r="H53" s="58"/>
    </row>
    <row r="54" spans="2:8" ht="13.5" customHeight="1">
      <c r="B54" s="271" t="s">
        <v>1</v>
      </c>
      <c r="C54" s="298">
        <v>-663.50276799066717</v>
      </c>
      <c r="D54" s="311"/>
      <c r="E54" s="298">
        <v>-601.97932183899047</v>
      </c>
      <c r="F54" s="311"/>
      <c r="G54" s="298">
        <v>-750.34944721460238</v>
      </c>
      <c r="H54" s="311"/>
    </row>
    <row r="55" spans="2:8" ht="13.5" customHeight="1">
      <c r="B55" s="268" t="s">
        <v>17</v>
      </c>
      <c r="C55" s="299">
        <v>-16.100000000000001</v>
      </c>
      <c r="D55" s="312"/>
      <c r="E55" s="299">
        <v>-9.912227399083962</v>
      </c>
      <c r="F55" s="312"/>
      <c r="G55" s="299">
        <v>-20</v>
      </c>
      <c r="H55" s="312"/>
    </row>
    <row r="56" spans="2:8" ht="13.5" customHeight="1">
      <c r="B56" s="268" t="s">
        <v>18</v>
      </c>
      <c r="C56" s="299">
        <v>0</v>
      </c>
      <c r="D56" s="312"/>
      <c r="E56" s="299">
        <v>0</v>
      </c>
      <c r="F56" s="312"/>
      <c r="G56" s="299">
        <v>-5.0999999999999996</v>
      </c>
      <c r="H56" s="312"/>
    </row>
    <row r="57" spans="2:8" ht="13.5" customHeight="1">
      <c r="B57" s="268" t="s">
        <v>43</v>
      </c>
      <c r="C57" s="299">
        <v>0</v>
      </c>
      <c r="D57" s="312"/>
      <c r="E57" s="299">
        <v>0</v>
      </c>
      <c r="F57" s="312"/>
      <c r="G57" s="299">
        <v>-5</v>
      </c>
      <c r="H57" s="312"/>
    </row>
    <row r="58" spans="2:8" ht="13.5" customHeight="1">
      <c r="B58" s="272" t="s">
        <v>44</v>
      </c>
      <c r="C58" s="284">
        <v>655.20528227581383</v>
      </c>
      <c r="D58" s="313"/>
      <c r="E58" s="284">
        <v>577.08883793593918</v>
      </c>
      <c r="F58" s="313"/>
      <c r="G58" s="284">
        <v>703.96265991780638</v>
      </c>
      <c r="H58" s="313"/>
    </row>
    <row r="59" spans="2:8" ht="13.5" customHeight="1">
      <c r="B59" s="268" t="s">
        <v>177</v>
      </c>
      <c r="C59" s="299">
        <v>-228.4382842525371</v>
      </c>
      <c r="D59" s="312"/>
      <c r="E59" s="299">
        <v>-189.26124375000001</v>
      </c>
      <c r="F59" s="312"/>
      <c r="G59" s="299">
        <v>-338.02800000000002</v>
      </c>
      <c r="H59" s="312"/>
    </row>
    <row r="60" spans="2:8" ht="13.5" customHeight="1">
      <c r="B60" s="268" t="s">
        <v>29</v>
      </c>
      <c r="C60" s="299">
        <v>0</v>
      </c>
      <c r="D60" s="312"/>
      <c r="E60" s="299">
        <v>0</v>
      </c>
      <c r="F60" s="312"/>
      <c r="G60" s="299">
        <v>0</v>
      </c>
      <c r="H60" s="312"/>
    </row>
    <row r="61" spans="2:8" ht="13.5" customHeight="1">
      <c r="B61" s="268" t="s">
        <v>156</v>
      </c>
      <c r="C61" s="299">
        <v>0</v>
      </c>
      <c r="D61" s="312"/>
      <c r="E61" s="299">
        <v>-28</v>
      </c>
      <c r="F61" s="312"/>
      <c r="G61" s="299">
        <v>0</v>
      </c>
      <c r="H61" s="312"/>
    </row>
    <row r="62" spans="2:8" ht="13.5" customHeight="1">
      <c r="B62" s="268" t="s">
        <v>58</v>
      </c>
      <c r="C62" s="299">
        <v>0</v>
      </c>
      <c r="D62" s="312"/>
      <c r="E62" s="299">
        <v>-1.1000000000000001</v>
      </c>
      <c r="F62" s="312"/>
      <c r="G62" s="299">
        <v>0</v>
      </c>
      <c r="H62" s="312"/>
    </row>
    <row r="63" spans="2:8" ht="13.5" customHeight="1">
      <c r="B63" s="268" t="s">
        <v>103</v>
      </c>
      <c r="C63" s="299">
        <v>0</v>
      </c>
      <c r="D63" s="312"/>
      <c r="E63" s="299">
        <v>0</v>
      </c>
      <c r="F63" s="312"/>
      <c r="G63" s="299">
        <v>0</v>
      </c>
      <c r="H63" s="312"/>
    </row>
    <row r="64" spans="2:8" ht="13.5" customHeight="1">
      <c r="B64" s="272" t="s">
        <v>178</v>
      </c>
      <c r="C64" s="285">
        <v>412.0986984720397</v>
      </c>
      <c r="D64" s="314"/>
      <c r="E64" s="285">
        <v>287.93776038125128</v>
      </c>
      <c r="F64" s="314"/>
      <c r="G64" s="285">
        <v>490.31639607690727</v>
      </c>
      <c r="H64" s="314"/>
    </row>
    <row r="65" spans="2:8" ht="13.5" customHeight="1">
      <c r="B65" s="268" t="s">
        <v>179</v>
      </c>
      <c r="C65" s="299">
        <v>-115.79220778057069</v>
      </c>
      <c r="D65" s="312"/>
      <c r="E65" s="299">
        <v>-145.10077932791415</v>
      </c>
      <c r="F65" s="312"/>
      <c r="G65" s="299">
        <v>-61.030763589367716</v>
      </c>
      <c r="H65" s="312"/>
    </row>
    <row r="66" spans="2:8" ht="13.5" customHeight="1">
      <c r="B66" s="272" t="s">
        <v>180</v>
      </c>
      <c r="C66" s="285">
        <v>290.52958242278794</v>
      </c>
      <c r="D66" s="316"/>
      <c r="E66" s="285">
        <v>192.91829945543839</v>
      </c>
      <c r="F66" s="316"/>
      <c r="G66" s="285">
        <v>367.73729705768045</v>
      </c>
      <c r="H66" s="316"/>
    </row>
    <row r="67" spans="2:8" ht="13.5" customHeight="1">
      <c r="B67" s="268"/>
      <c r="C67" s="6"/>
      <c r="D67" s="312"/>
      <c r="E67" s="6"/>
      <c r="F67" s="312"/>
      <c r="G67" s="6"/>
      <c r="H67" s="312"/>
    </row>
    <row r="68" spans="2:8" ht="13.5" customHeight="1">
      <c r="B68" s="273" t="s">
        <v>181</v>
      </c>
      <c r="C68" s="300"/>
      <c r="D68" s="317"/>
      <c r="E68" s="300"/>
      <c r="F68" s="317"/>
      <c r="G68" s="300"/>
      <c r="H68" s="317"/>
    </row>
    <row r="69" spans="2:8" ht="13.5" customHeight="1">
      <c r="B69" s="274" t="s">
        <v>20</v>
      </c>
      <c r="C69" s="6">
        <v>1318.5027159102499</v>
      </c>
      <c r="D69" s="312"/>
      <c r="E69" s="6">
        <v>1291.9188202129492</v>
      </c>
      <c r="F69" s="312"/>
      <c r="G69" s="6">
        <v>1342.4382851505416</v>
      </c>
      <c r="H69" s="312"/>
    </row>
    <row r="70" spans="2:8" ht="13.5" customHeight="1">
      <c r="B70" s="275" t="s">
        <v>182</v>
      </c>
      <c r="C70" s="298">
        <v>-509.53536865524904</v>
      </c>
      <c r="D70" s="319"/>
      <c r="E70" s="298">
        <v>-636.29294519359996</v>
      </c>
      <c r="F70" s="319"/>
      <c r="G70" s="298">
        <v>-409.85083567450238</v>
      </c>
      <c r="H70" s="319"/>
    </row>
    <row r="71" spans="2:8" s="49" customFormat="1" ht="13.5" customHeight="1">
      <c r="B71" s="276" t="s">
        <v>183</v>
      </c>
      <c r="C71" s="287">
        <v>0.200118092821232</v>
      </c>
      <c r="D71" s="321"/>
      <c r="E71" s="287">
        <v>0.16215266173287068</v>
      </c>
      <c r="F71" s="321"/>
      <c r="G71" s="287">
        <v>0.25447212672299402</v>
      </c>
      <c r="H71" s="321"/>
    </row>
    <row r="72" spans="2:8" s="49" customFormat="1" ht="13.5" customHeight="1">
      <c r="B72" s="277" t="s">
        <v>170</v>
      </c>
      <c r="C72" s="84">
        <v>808.85934360614715</v>
      </c>
      <c r="D72" s="323"/>
      <c r="E72" s="84">
        <v>669.5</v>
      </c>
      <c r="F72" s="323"/>
      <c r="G72" s="84">
        <v>898.2</v>
      </c>
      <c r="H72" s="323"/>
    </row>
    <row r="73" spans="2:8" ht="13.5" customHeight="1">
      <c r="B73" s="274" t="s">
        <v>152</v>
      </c>
      <c r="C73" s="299">
        <v>0</v>
      </c>
      <c r="D73" s="312"/>
      <c r="E73" s="299">
        <v>-12</v>
      </c>
      <c r="F73" s="312"/>
      <c r="G73" s="299">
        <v>183.39063629896714</v>
      </c>
      <c r="H73" s="312"/>
    </row>
    <row r="74" spans="2:8" s="49" customFormat="1">
      <c r="B74" s="274" t="s">
        <v>151</v>
      </c>
      <c r="C74" s="299">
        <v>-12.878095840406871</v>
      </c>
      <c r="D74" s="312"/>
      <c r="E74" s="299">
        <v>0</v>
      </c>
      <c r="F74" s="312"/>
      <c r="G74" s="299">
        <v>-30.4</v>
      </c>
      <c r="H74" s="312"/>
    </row>
    <row r="75" spans="2:8" s="49" customFormat="1">
      <c r="B75" s="274" t="s">
        <v>172</v>
      </c>
      <c r="C75" s="299">
        <v>-60.661477591977594</v>
      </c>
      <c r="D75" s="312"/>
      <c r="E75" s="299">
        <v>0</v>
      </c>
      <c r="F75" s="312"/>
      <c r="G75" s="299">
        <v>0</v>
      </c>
      <c r="H75" s="312"/>
    </row>
    <row r="76" spans="2:8" ht="12" customHeight="1">
      <c r="B76" s="274" t="s">
        <v>184</v>
      </c>
      <c r="C76" s="299">
        <v>-23.333333333333336</v>
      </c>
      <c r="D76" s="312"/>
      <c r="E76" s="299">
        <v>0</v>
      </c>
      <c r="F76" s="312"/>
      <c r="G76" s="299">
        <v>0</v>
      </c>
      <c r="H76" s="312"/>
    </row>
    <row r="77" spans="2:8">
      <c r="B77" s="274" t="s">
        <v>150</v>
      </c>
      <c r="C77" s="299">
        <v>-221.3367510244143</v>
      </c>
      <c r="D77" s="312"/>
      <c r="E77" s="299">
        <v>-189.66124375000001</v>
      </c>
      <c r="F77" s="312"/>
      <c r="G77" s="299">
        <v>-288.39999999999998</v>
      </c>
      <c r="H77" s="312"/>
    </row>
    <row r="78" spans="2:8">
      <c r="B78" s="274" t="s">
        <v>185</v>
      </c>
      <c r="C78" s="299">
        <v>-100</v>
      </c>
      <c r="D78" s="312"/>
      <c r="E78" s="299">
        <v>-71</v>
      </c>
      <c r="F78" s="312"/>
      <c r="G78" s="299">
        <v>-130</v>
      </c>
      <c r="H78" s="312"/>
    </row>
    <row r="79" spans="2:8">
      <c r="B79" s="278" t="s">
        <v>186</v>
      </c>
      <c r="C79" s="289">
        <v>398.09613999089146</v>
      </c>
      <c r="D79" s="324"/>
      <c r="E79" s="289">
        <v>83.649987780335266</v>
      </c>
      <c r="F79" s="324"/>
      <c r="G79" s="289">
        <v>561.36251160534164</v>
      </c>
      <c r="H79" s="324"/>
    </row>
    <row r="80" spans="2:8">
      <c r="B80" s="281"/>
      <c r="C80" s="291"/>
      <c r="D80" s="63" t="s">
        <v>188</v>
      </c>
      <c r="E80" s="291"/>
      <c r="F80" s="63" t="s">
        <v>188</v>
      </c>
      <c r="G80" s="291"/>
      <c r="H80" s="63" t="s">
        <v>188</v>
      </c>
    </row>
    <row r="81" spans="2:8">
      <c r="B81" s="279"/>
      <c r="C81" s="301"/>
      <c r="D81" s="63" t="s">
        <v>188</v>
      </c>
      <c r="E81" s="301"/>
      <c r="F81" s="63" t="s">
        <v>188</v>
      </c>
      <c r="G81" s="301"/>
      <c r="H81" s="63" t="s">
        <v>188</v>
      </c>
    </row>
    <row r="82" spans="2:8">
      <c r="B82" s="273" t="s">
        <v>154</v>
      </c>
      <c r="C82" s="300"/>
      <c r="D82" s="141" t="s">
        <v>188</v>
      </c>
      <c r="E82" s="300"/>
      <c r="F82" s="141"/>
      <c r="G82" s="300"/>
      <c r="H82" s="141"/>
    </row>
    <row r="83" spans="2:8">
      <c r="B83" s="280" t="s">
        <v>108</v>
      </c>
      <c r="C83" s="302">
        <v>4.0598650457386496</v>
      </c>
      <c r="D83" s="104"/>
      <c r="E83" s="302">
        <v>3.8099547758151346</v>
      </c>
      <c r="F83" s="104"/>
      <c r="G83" s="302">
        <v>4.4448471653889774</v>
      </c>
      <c r="H83" s="328"/>
    </row>
    <row r="84" spans="2:8">
      <c r="B84" s="327"/>
      <c r="C84" s="21"/>
      <c r="D84" s="34"/>
      <c r="E84" s="20"/>
      <c r="F84" s="37"/>
      <c r="G84" s="20"/>
      <c r="H84" s="37"/>
    </row>
    <row r="85" spans="2:8">
      <c r="B85" s="44" t="s">
        <v>35</v>
      </c>
      <c r="D85" s="35"/>
      <c r="E85" s="25"/>
      <c r="F85" s="35"/>
      <c r="G85" s="25"/>
      <c r="H85" s="35"/>
    </row>
    <row r="86" spans="2:8">
      <c r="B86" s="1" t="s">
        <v>34</v>
      </c>
      <c r="D86" s="35"/>
      <c r="E86" s="25"/>
      <c r="F86" s="35"/>
      <c r="G86" s="25"/>
      <c r="H86" s="35"/>
    </row>
    <row r="87" spans="2:8">
      <c r="B87" s="356" t="s">
        <v>33</v>
      </c>
      <c r="C87" s="356"/>
      <c r="D87" s="356"/>
      <c r="E87" s="356"/>
      <c r="F87" s="356"/>
      <c r="G87" s="356"/>
      <c r="H87" s="356"/>
    </row>
    <row r="88" spans="2:8">
      <c r="D88" s="35"/>
      <c r="F88" s="38"/>
      <c r="H88" s="38"/>
    </row>
    <row r="89" spans="2:8">
      <c r="B89" s="1" t="s">
        <v>45</v>
      </c>
      <c r="D89" s="35"/>
      <c r="E89" s="24"/>
      <c r="F89" s="38"/>
      <c r="H89" s="38"/>
    </row>
  </sheetData>
  <mergeCells count="8">
    <mergeCell ref="B87:H87"/>
    <mergeCell ref="F8:F9"/>
    <mergeCell ref="G8:G9"/>
    <mergeCell ref="H8:H9"/>
    <mergeCell ref="B2:E2"/>
    <mergeCell ref="C8:C9"/>
    <mergeCell ref="D8:D9"/>
    <mergeCell ref="E8:E9"/>
  </mergeCells>
  <conditionalFormatting sqref="F14:F16 F19:F21 F24:F28 F31:F35 F37:F53">
    <cfRule type="cellIs" dxfId="91" priority="61" stopIfTrue="1" operator="equal">
      <formula>-1</formula>
    </cfRule>
    <cfRule type="cellIs" dxfId="90" priority="62" stopIfTrue="1" operator="equal">
      <formula>#DIV/0!</formula>
    </cfRule>
  </conditionalFormatting>
  <conditionalFormatting sqref="H83">
    <cfRule type="cellIs" dxfId="89" priority="7" stopIfTrue="1" operator="equal">
      <formula>-1</formula>
    </cfRule>
    <cfRule type="cellIs" dxfId="88" priority="8" stopIfTrue="1" operator="equal">
      <formula>#DIV/0!</formula>
    </cfRule>
  </conditionalFormatting>
  <conditionalFormatting sqref="F73:F79 F69">
    <cfRule type="cellIs" dxfId="87" priority="11" stopIfTrue="1" operator="equal">
      <formula>-1</formula>
    </cfRule>
    <cfRule type="cellIs" dxfId="86" priority="12" stopIfTrue="1" operator="equal">
      <formula>#DIV/0!</formula>
    </cfRule>
  </conditionalFormatting>
  <conditionalFormatting sqref="F72">
    <cfRule type="cellIs" dxfId="85" priority="9" stopIfTrue="1" operator="equal">
      <formula>-1</formula>
    </cfRule>
    <cfRule type="cellIs" dxfId="84" priority="10" stopIfTrue="1" operator="equal">
      <formula>#DIV/0!</formula>
    </cfRule>
  </conditionalFormatting>
  <conditionalFormatting sqref="F54:F65 F67">
    <cfRule type="cellIs" dxfId="83" priority="13" stopIfTrue="1" operator="equal">
      <formula>-1</formula>
    </cfRule>
    <cfRule type="cellIs" dxfId="82" priority="14" stopIfTrue="1" operator="equal">
      <formula>#DIV/0!</formula>
    </cfRule>
  </conditionalFormatting>
  <conditionalFormatting sqref="H72">
    <cfRule type="cellIs" dxfId="81" priority="1" stopIfTrue="1" operator="equal">
      <formula>-1</formula>
    </cfRule>
    <cfRule type="cellIs" dxfId="80" priority="2" stopIfTrue="1" operator="equal">
      <formula>#DIV/0!</formula>
    </cfRule>
  </conditionalFormatting>
  <conditionalFormatting sqref="H73:H79 H69">
    <cfRule type="cellIs" dxfId="79" priority="3" stopIfTrue="1" operator="equal">
      <formula>-1</formula>
    </cfRule>
    <cfRule type="cellIs" dxfId="78" priority="4" stopIfTrue="1" operator="equal">
      <formula>#DIV/0!</formula>
    </cfRule>
  </conditionalFormatting>
  <conditionalFormatting sqref="D14:D16 D19:D21 D24:D28 D31:D35 D37:D53 D84">
    <cfRule type="cellIs" dxfId="77" priority="47" stopIfTrue="1" operator="equal">
      <formula>-1</formula>
    </cfRule>
    <cfRule type="cellIs" dxfId="76" priority="48" stopIfTrue="1" operator="equal">
      <formula>#DIV/0!</formula>
    </cfRule>
  </conditionalFormatting>
  <conditionalFormatting sqref="D54:D65 D67">
    <cfRule type="cellIs" dxfId="75" priority="21" stopIfTrue="1" operator="equal">
      <formula>-1</formula>
    </cfRule>
    <cfRule type="cellIs" dxfId="74" priority="22" stopIfTrue="1" operator="equal">
      <formula>#DIV/0!</formula>
    </cfRule>
  </conditionalFormatting>
  <conditionalFormatting sqref="D72">
    <cfRule type="cellIs" dxfId="73" priority="17" stopIfTrue="1" operator="equal">
      <formula>-1</formula>
    </cfRule>
    <cfRule type="cellIs" dxfId="72" priority="18" stopIfTrue="1" operator="equal">
      <formula>#DIV/0!</formula>
    </cfRule>
  </conditionalFormatting>
  <conditionalFormatting sqref="H54:H65 H67">
    <cfRule type="cellIs" dxfId="71" priority="5" stopIfTrue="1" operator="equal">
      <formula>-1</formula>
    </cfRule>
    <cfRule type="cellIs" dxfId="70" priority="6" stopIfTrue="1" operator="equal">
      <formula>#DIV/0!</formula>
    </cfRule>
  </conditionalFormatting>
  <conditionalFormatting sqref="D73:D79 D69">
    <cfRule type="cellIs" dxfId="69" priority="19" stopIfTrue="1" operator="equal">
      <formula>-1</formula>
    </cfRule>
    <cfRule type="cellIs" dxfId="68" priority="20" stopIfTrue="1" operator="equal">
      <formula>#DIV/0!</formula>
    </cfRule>
  </conditionalFormatting>
  <conditionalFormatting sqref="F83">
    <cfRule type="cellIs" dxfId="67" priority="15" stopIfTrue="1" operator="equal">
      <formula>-1</formula>
    </cfRule>
    <cfRule type="cellIs" dxfId="66" priority="16" stopIfTrue="1" operator="equal">
      <formula>#DIV/0!</formula>
    </cfRule>
  </conditionalFormatting>
  <conditionalFormatting sqref="D83">
    <cfRule type="cellIs" dxfId="65" priority="23" stopIfTrue="1" operator="equal">
      <formula>-1</formula>
    </cfRule>
    <cfRule type="cellIs" dxfId="64" priority="24" stopIfTrue="1" operator="equal">
      <formula>#DIV/0!</formula>
    </cfRule>
  </conditionalFormatting>
  <hyperlinks>
    <hyperlink ref="B4" location="Home!Print_Area" display="Return to Home page"/>
  </hyperlinks>
  <printOptions verticalCentered="1"/>
  <pageMargins left="0.7" right="0.7" top="0.75" bottom="0.75" header="0.3" footer="0.3"/>
  <pageSetup paperSize="9" scale="45" orientation="landscape" r:id="rId1"/>
  <headerFooter alignWithMargins="0">
    <oddHeader>&amp;R&amp;G</oddHeader>
    <oddFooter>&amp;L&amp;8Telenet - Analyst Consensus Q1 2018</oddFooter>
  </headerFooter>
  <legacyDrawingHF r:id="rId2"/>
</worksheet>
</file>

<file path=xl/worksheets/sheet5.xml><?xml version="1.0" encoding="utf-8"?>
<worksheet xmlns="http://schemas.openxmlformats.org/spreadsheetml/2006/main" xmlns:r="http://schemas.openxmlformats.org/officeDocument/2006/relationships">
  <sheetPr>
    <tabColor rgb="FFFFCC00"/>
    <pageSetUpPr fitToPage="1"/>
  </sheetPr>
  <dimension ref="B2:M89"/>
  <sheetViews>
    <sheetView showGridLines="0" topLeftCell="B38" zoomScale="90" workbookViewId="0">
      <selection activeCell="H52" sqref="H52"/>
    </sheetView>
  </sheetViews>
  <sheetFormatPr defaultRowHeight="12"/>
  <cols>
    <col min="1" max="1" width="3" style="1" customWidth="1"/>
    <col min="2" max="2" width="62" style="1" customWidth="1"/>
    <col min="3" max="3" width="17.7109375" style="1" customWidth="1"/>
    <col min="4" max="4" width="9.5703125" style="7" customWidth="1"/>
    <col min="5" max="5" width="17.7109375" style="1" customWidth="1"/>
    <col min="6" max="6" width="9.5703125" style="1" customWidth="1"/>
    <col min="7" max="7" width="17.7109375" style="1" customWidth="1"/>
    <col min="8" max="8" width="9.5703125" style="1" customWidth="1"/>
    <col min="9" max="9" width="2.7109375" style="1" customWidth="1"/>
    <col min="10" max="16384" width="9.140625" style="1"/>
  </cols>
  <sheetData>
    <row r="2" spans="2:8" ht="18">
      <c r="B2" s="355" t="s">
        <v>89</v>
      </c>
      <c r="C2" s="355"/>
      <c r="D2" s="355"/>
      <c r="E2" s="355"/>
      <c r="F2" s="355"/>
      <c r="G2" s="355"/>
      <c r="H2" s="355"/>
    </row>
    <row r="3" spans="2:8" ht="18.75" thickBot="1">
      <c r="B3" s="66"/>
      <c r="C3" s="66"/>
      <c r="D3" s="66"/>
      <c r="E3" s="66"/>
      <c r="F3" s="66"/>
      <c r="G3" s="66"/>
      <c r="H3" s="66"/>
    </row>
    <row r="4" spans="2:8" ht="19.5" thickTop="1" thickBot="1">
      <c r="B4" s="43" t="s">
        <v>32</v>
      </c>
      <c r="C4" s="66"/>
      <c r="D4" s="66"/>
      <c r="E4" s="64"/>
      <c r="F4" s="64"/>
      <c r="G4" s="64"/>
      <c r="H4" s="64"/>
    </row>
    <row r="5" spans="2:8" ht="12.75" thickTop="1"/>
    <row r="6" spans="2:8">
      <c r="B6" s="27"/>
      <c r="C6" s="41"/>
      <c r="D6" s="28"/>
      <c r="E6" s="29"/>
      <c r="F6" s="29"/>
      <c r="G6" s="30"/>
      <c r="H6" s="30"/>
    </row>
    <row r="7" spans="2:8">
      <c r="B7" s="29"/>
      <c r="C7" s="41"/>
      <c r="D7" s="22"/>
      <c r="E7" s="29"/>
      <c r="F7" s="29"/>
      <c r="G7" s="30"/>
      <c r="H7" s="30"/>
    </row>
    <row r="8" spans="2:8" ht="12.75" customHeight="1">
      <c r="C8" s="357" t="s">
        <v>91</v>
      </c>
      <c r="D8" s="352"/>
      <c r="E8" s="357" t="s">
        <v>92</v>
      </c>
      <c r="F8" s="352"/>
      <c r="G8" s="357" t="s">
        <v>93</v>
      </c>
      <c r="H8" s="352"/>
    </row>
    <row r="9" spans="2:8" ht="19.5" customHeight="1">
      <c r="C9" s="358"/>
      <c r="D9" s="353"/>
      <c r="E9" s="358"/>
      <c r="F9" s="353"/>
      <c r="G9" s="358"/>
      <c r="H9" s="353"/>
    </row>
    <row r="10" spans="2:8" ht="12" customHeight="1">
      <c r="C10" s="4"/>
      <c r="D10" s="45"/>
      <c r="E10" s="3"/>
      <c r="F10" s="32"/>
      <c r="G10" s="3"/>
      <c r="H10" s="45"/>
    </row>
    <row r="11" spans="2:8" ht="15" customHeight="1">
      <c r="B11" s="12" t="s">
        <v>28</v>
      </c>
      <c r="C11" s="14"/>
      <c r="D11" s="46"/>
      <c r="E11" s="15"/>
      <c r="F11" s="33"/>
      <c r="G11" s="15"/>
      <c r="H11" s="46"/>
    </row>
    <row r="12" spans="2:8" ht="13.5" customHeight="1">
      <c r="B12" s="16"/>
      <c r="C12" s="5"/>
      <c r="D12" s="47"/>
      <c r="E12" s="3"/>
      <c r="F12" s="32"/>
      <c r="G12" s="3"/>
      <c r="H12" s="47"/>
    </row>
    <row r="13" spans="2:8" ht="13.5" customHeight="1">
      <c r="B13" s="17" t="s">
        <v>2</v>
      </c>
      <c r="C13" s="5"/>
      <c r="D13" s="47"/>
      <c r="E13" s="3"/>
      <c r="F13" s="32"/>
      <c r="G13" s="3"/>
      <c r="H13" s="57"/>
    </row>
    <row r="14" spans="2:8" ht="13.5" customHeight="1">
      <c r="B14" s="16" t="s">
        <v>5</v>
      </c>
      <c r="C14" s="10">
        <v>124699.99999999999</v>
      </c>
      <c r="D14" s="88">
        <v>-0.2191609267376331</v>
      </c>
      <c r="E14" s="10">
        <v>89699.999999999985</v>
      </c>
      <c r="F14" s="134">
        <v>-0.4383218534752662</v>
      </c>
      <c r="G14" s="10">
        <v>194700</v>
      </c>
      <c r="H14" s="142">
        <v>0.2191609267376331</v>
      </c>
    </row>
    <row r="15" spans="2:8" ht="13.5" customHeight="1">
      <c r="B15" s="16" t="s">
        <v>4</v>
      </c>
      <c r="C15" s="10">
        <v>1711600</v>
      </c>
      <c r="D15" s="88">
        <v>-8.6875941156029368E-3</v>
      </c>
      <c r="E15" s="10">
        <v>1666500</v>
      </c>
      <c r="F15" s="134">
        <v>-3.4808293756515729E-2</v>
      </c>
      <c r="G15" s="10">
        <v>1806128.5377358492</v>
      </c>
      <c r="H15" s="142">
        <v>4.6060777097097771E-2</v>
      </c>
    </row>
    <row r="16" spans="2:8" ht="13.5" customHeight="1">
      <c r="B16" s="111" t="s">
        <v>0</v>
      </c>
      <c r="C16" s="59">
        <v>1835700</v>
      </c>
      <c r="D16" s="126">
        <v>-2.7572506952721509E-2</v>
      </c>
      <c r="E16" s="59">
        <v>1761199.9999999998</v>
      </c>
      <c r="F16" s="135">
        <v>-6.7037478479671675E-2</v>
      </c>
      <c r="G16" s="59">
        <v>1961300</v>
      </c>
      <c r="H16" s="143">
        <v>3.8961726923586237E-2</v>
      </c>
    </row>
    <row r="17" spans="2:8" ht="13.5" customHeight="1">
      <c r="B17" s="16"/>
      <c r="C17" s="9"/>
      <c r="D17" s="9" t="s">
        <v>188</v>
      </c>
      <c r="E17" s="9"/>
      <c r="F17" s="136" t="s">
        <v>188</v>
      </c>
      <c r="G17" s="9"/>
      <c r="H17" s="136" t="s">
        <v>188</v>
      </c>
    </row>
    <row r="18" spans="2:8" ht="13.5" customHeight="1">
      <c r="B18" s="17" t="s">
        <v>3</v>
      </c>
      <c r="C18" s="9"/>
      <c r="D18" s="9" t="s">
        <v>188</v>
      </c>
      <c r="E18" s="9"/>
      <c r="F18" s="136" t="s">
        <v>188</v>
      </c>
      <c r="G18" s="9"/>
      <c r="H18" s="136" t="s">
        <v>188</v>
      </c>
    </row>
    <row r="19" spans="2:8" ht="13.5" customHeight="1">
      <c r="B19" s="16" t="s">
        <v>6</v>
      </c>
      <c r="C19" s="10">
        <v>1442200</v>
      </c>
      <c r="D19" s="88">
        <v>-1.4964714598890261E-2</v>
      </c>
      <c r="E19" s="10">
        <v>1396900</v>
      </c>
      <c r="F19" s="134">
        <v>-4.5905013051719457E-2</v>
      </c>
      <c r="G19" s="10">
        <v>1541969.3586892823</v>
      </c>
      <c r="H19" s="142">
        <v>5.3178634944018421E-2</v>
      </c>
    </row>
    <row r="20" spans="2:8" ht="13.5" customHeight="1">
      <c r="B20" s="16" t="s">
        <v>7</v>
      </c>
      <c r="C20" s="10">
        <v>210750</v>
      </c>
      <c r="D20" s="88">
        <v>3.74618489711529E-2</v>
      </c>
      <c r="E20" s="10">
        <v>144204.91724800001</v>
      </c>
      <c r="F20" s="134">
        <v>-0.29012052157133006</v>
      </c>
      <c r="G20" s="10">
        <v>244600</v>
      </c>
      <c r="H20" s="142">
        <v>0.20409569754848866</v>
      </c>
    </row>
    <row r="21" spans="2:8" ht="13.5" customHeight="1">
      <c r="B21" s="111" t="s">
        <v>8</v>
      </c>
      <c r="C21" s="59">
        <v>1670500</v>
      </c>
      <c r="D21" s="126">
        <v>8.3877538793353246E-4</v>
      </c>
      <c r="E21" s="59">
        <v>1586404.9172479999</v>
      </c>
      <c r="F21" s="135">
        <v>-4.9544714368222387E-2</v>
      </c>
      <c r="G21" s="59">
        <v>1707100</v>
      </c>
      <c r="H21" s="143">
        <v>2.2766760529626673E-2</v>
      </c>
    </row>
    <row r="22" spans="2:8" ht="13.5" customHeight="1">
      <c r="B22" s="16"/>
      <c r="C22" s="9"/>
      <c r="D22" s="9" t="s">
        <v>188</v>
      </c>
      <c r="E22" s="9"/>
      <c r="F22" s="136" t="s">
        <v>188</v>
      </c>
      <c r="G22" s="9"/>
      <c r="H22" s="136" t="s">
        <v>188</v>
      </c>
    </row>
    <row r="23" spans="2:8" ht="13.5" customHeight="1">
      <c r="B23" s="17" t="s">
        <v>9</v>
      </c>
      <c r="C23" s="9"/>
      <c r="D23" s="9" t="s">
        <v>188</v>
      </c>
      <c r="E23" s="9"/>
      <c r="F23" s="136" t="s">
        <v>188</v>
      </c>
      <c r="G23" s="9"/>
      <c r="H23" s="136" t="s">
        <v>188</v>
      </c>
    </row>
    <row r="24" spans="2:8" ht="13.5" customHeight="1">
      <c r="B24" s="16" t="s">
        <v>10</v>
      </c>
      <c r="C24" s="10">
        <v>1104700</v>
      </c>
      <c r="D24" s="88">
        <v>-2.2129768965212016E-2</v>
      </c>
      <c r="E24" s="10">
        <v>1069600.0000000007</v>
      </c>
      <c r="F24" s="134">
        <v>-5.3199964592369087E-2</v>
      </c>
      <c r="G24" s="10">
        <v>1162808.2</v>
      </c>
      <c r="H24" s="142">
        <v>2.9307072674161327E-2</v>
      </c>
    </row>
    <row r="25" spans="2:8" ht="13.5" customHeight="1">
      <c r="B25" s="16" t="s">
        <v>11</v>
      </c>
      <c r="C25" s="10">
        <v>129900</v>
      </c>
      <c r="D25" s="88">
        <v>5.0970873786407855E-2</v>
      </c>
      <c r="E25" s="10">
        <v>105400</v>
      </c>
      <c r="F25" s="134">
        <v>-0.1472491909385113</v>
      </c>
      <c r="G25" s="10">
        <v>144204.91724800001</v>
      </c>
      <c r="H25" s="142">
        <v>0.16670645022653741</v>
      </c>
    </row>
    <row r="26" spans="2:8" ht="13.5" customHeight="1">
      <c r="B26" s="111" t="s">
        <v>12</v>
      </c>
      <c r="C26" s="115">
        <v>1237500</v>
      </c>
      <c r="D26" s="106">
        <v>-1.19760479041916E-2</v>
      </c>
      <c r="E26" s="115">
        <v>1192300.0000000002</v>
      </c>
      <c r="F26" s="137">
        <v>-4.8063872255488804E-2</v>
      </c>
      <c r="G26" s="115">
        <v>1333507.3758720001</v>
      </c>
      <c r="H26" s="144">
        <v>6.4676547602395384E-2</v>
      </c>
    </row>
    <row r="27" spans="2:8" ht="13.5" customHeight="1">
      <c r="B27" s="109"/>
      <c r="C27" s="11"/>
      <c r="D27" s="88" t="s">
        <v>188</v>
      </c>
      <c r="E27" s="11"/>
      <c r="F27" s="134" t="s">
        <v>188</v>
      </c>
      <c r="G27" s="11"/>
      <c r="H27" s="142" t="s">
        <v>188</v>
      </c>
    </row>
    <row r="28" spans="2:8" ht="13.5" customHeight="1">
      <c r="B28" s="116" t="s">
        <v>27</v>
      </c>
      <c r="C28" s="59">
        <v>4734200</v>
      </c>
      <c r="D28" s="126">
        <v>-1.4570584072270076E-2</v>
      </c>
      <c r="E28" s="59">
        <v>4586800</v>
      </c>
      <c r="F28" s="135">
        <v>-4.5252071104450287E-2</v>
      </c>
      <c r="G28" s="59">
        <v>4959000</v>
      </c>
      <c r="H28" s="143">
        <v>3.2221805919820268E-2</v>
      </c>
    </row>
    <row r="29" spans="2:8" ht="13.5" customHeight="1">
      <c r="B29" s="17"/>
      <c r="C29" s="72"/>
      <c r="D29" s="72" t="s">
        <v>188</v>
      </c>
      <c r="E29" s="72"/>
      <c r="F29" s="138" t="s">
        <v>188</v>
      </c>
      <c r="G29" s="72"/>
      <c r="H29" s="138" t="s">
        <v>188</v>
      </c>
    </row>
    <row r="30" spans="2:8" s="49" customFormat="1" ht="13.5" customHeight="1">
      <c r="B30" s="17" t="s">
        <v>65</v>
      </c>
      <c r="C30" s="72"/>
      <c r="D30" s="72" t="s">
        <v>188</v>
      </c>
      <c r="E30" s="72"/>
      <c r="F30" s="138" t="s">
        <v>188</v>
      </c>
      <c r="G30" s="72"/>
      <c r="H30" s="138" t="s">
        <v>188</v>
      </c>
    </row>
    <row r="31" spans="2:8" ht="13.5" customHeight="1">
      <c r="B31" s="16" t="s">
        <v>66</v>
      </c>
      <c r="C31" s="10">
        <v>2385847.6080794306</v>
      </c>
      <c r="D31" s="88">
        <v>2.4524886900486154E-2</v>
      </c>
      <c r="E31" s="10">
        <v>2263100</v>
      </c>
      <c r="F31" s="134">
        <v>-2.818509292346294E-2</v>
      </c>
      <c r="G31" s="10">
        <v>2428400</v>
      </c>
      <c r="H31" s="142">
        <v>4.2797631719615925E-2</v>
      </c>
    </row>
    <row r="32" spans="2:8" ht="13.5" customHeight="1">
      <c r="B32" s="16" t="s">
        <v>67</v>
      </c>
      <c r="C32" s="10">
        <v>455200.00000000006</v>
      </c>
      <c r="D32" s="88">
        <v>-4.2087542087542062E-2</v>
      </c>
      <c r="E32" s="10">
        <v>406000</v>
      </c>
      <c r="F32" s="134">
        <v>-0.14562289562289576</v>
      </c>
      <c r="G32" s="10">
        <v>491000</v>
      </c>
      <c r="H32" s="142">
        <v>3.3249158249158084E-2</v>
      </c>
    </row>
    <row r="33" spans="2:10" s="49" customFormat="1" ht="12.75" customHeight="1">
      <c r="B33" s="117" t="s">
        <v>68</v>
      </c>
      <c r="C33" s="129">
        <v>2841450</v>
      </c>
      <c r="D33" s="130">
        <v>1.758375561802783E-2</v>
      </c>
      <c r="E33" s="129">
        <v>2633300</v>
      </c>
      <c r="F33" s="139">
        <v>-5.6959192078356979E-2</v>
      </c>
      <c r="G33" s="129">
        <v>2914600</v>
      </c>
      <c r="H33" s="145">
        <v>4.378032839722823E-2</v>
      </c>
    </row>
    <row r="34" spans="2:10">
      <c r="B34" s="22"/>
      <c r="C34" s="97"/>
      <c r="D34" s="54" t="s">
        <v>188</v>
      </c>
      <c r="E34" s="97"/>
      <c r="F34" s="134" t="s">
        <v>188</v>
      </c>
      <c r="G34" s="97"/>
      <c r="H34" s="146" t="s">
        <v>188</v>
      </c>
    </row>
    <row r="35" spans="2:10">
      <c r="B35" s="8"/>
      <c r="C35" s="100"/>
      <c r="D35" s="101" t="s">
        <v>188</v>
      </c>
      <c r="E35" s="100"/>
      <c r="F35" s="140" t="s">
        <v>188</v>
      </c>
      <c r="G35" s="100"/>
      <c r="H35" s="147" t="s">
        <v>188</v>
      </c>
    </row>
    <row r="36" spans="2:10" ht="15" customHeight="1">
      <c r="B36" s="12" t="s">
        <v>14</v>
      </c>
      <c r="C36" s="94"/>
      <c r="D36" s="94" t="s">
        <v>188</v>
      </c>
      <c r="E36" s="94"/>
      <c r="F36" s="141" t="s">
        <v>188</v>
      </c>
      <c r="G36" s="94"/>
      <c r="H36" s="141" t="s">
        <v>188</v>
      </c>
    </row>
    <row r="37" spans="2:10" ht="13.5" customHeight="1">
      <c r="B37" s="109"/>
      <c r="C37" s="11"/>
      <c r="D37" s="88" t="s">
        <v>188</v>
      </c>
      <c r="E37" s="11"/>
      <c r="F37" s="134" t="s">
        <v>188</v>
      </c>
      <c r="G37" s="11"/>
      <c r="H37" s="142" t="s">
        <v>188</v>
      </c>
    </row>
    <row r="38" spans="2:10" ht="13.5" customHeight="1">
      <c r="B38" s="73" t="s">
        <v>22</v>
      </c>
      <c r="C38" s="11"/>
      <c r="D38" s="88" t="s">
        <v>188</v>
      </c>
      <c r="E38" s="11"/>
      <c r="F38" s="134" t="s">
        <v>188</v>
      </c>
      <c r="G38" s="11"/>
      <c r="H38" s="142" t="s">
        <v>188</v>
      </c>
    </row>
    <row r="39" spans="2:10" ht="13.5" customHeight="1">
      <c r="B39" s="110" t="s">
        <v>54</v>
      </c>
      <c r="C39" s="11"/>
      <c r="D39" s="88" t="s">
        <v>188</v>
      </c>
      <c r="E39" s="11"/>
      <c r="F39" s="134" t="s">
        <v>188</v>
      </c>
      <c r="G39" s="11"/>
      <c r="H39" s="142" t="s">
        <v>188</v>
      </c>
    </row>
    <row r="40" spans="2:10" ht="13.5" customHeight="1">
      <c r="B40" s="61" t="s">
        <v>50</v>
      </c>
      <c r="C40" s="112">
        <v>560.02530782357132</v>
      </c>
      <c r="D40" s="88"/>
      <c r="E40" s="112">
        <v>541.71243416457901</v>
      </c>
      <c r="F40" s="55"/>
      <c r="G40" s="112">
        <v>583.67729708637262</v>
      </c>
      <c r="H40" s="57"/>
    </row>
    <row r="41" spans="2:10" ht="13.5" customHeight="1">
      <c r="B41" s="61" t="s">
        <v>51</v>
      </c>
      <c r="C41" s="112">
        <v>636.48955889759463</v>
      </c>
      <c r="D41" s="88"/>
      <c r="E41" s="112">
        <v>610.54534740684448</v>
      </c>
      <c r="F41" s="55"/>
      <c r="G41" s="112">
        <v>663.25619706507393</v>
      </c>
      <c r="H41" s="57"/>
    </row>
    <row r="42" spans="2:10" ht="13.5" customHeight="1">
      <c r="B42" s="61" t="s">
        <v>52</v>
      </c>
      <c r="C42" s="112">
        <v>216.58733180526525</v>
      </c>
      <c r="D42" s="88"/>
      <c r="E42" s="112">
        <v>200.55990498279101</v>
      </c>
      <c r="F42" s="55"/>
      <c r="G42" s="112">
        <v>234.29671362278916</v>
      </c>
      <c r="H42" s="57"/>
    </row>
    <row r="43" spans="2:10" s="63" customFormat="1" ht="13.5" customHeight="1">
      <c r="B43" s="62" t="s">
        <v>56</v>
      </c>
      <c r="C43" s="113">
        <v>1414.9419612535871</v>
      </c>
      <c r="D43" s="106"/>
      <c r="E43" s="113">
        <v>1361.6921872830183</v>
      </c>
      <c r="F43" s="152"/>
      <c r="G43" s="113">
        <v>1466.4902376399871</v>
      </c>
      <c r="H43" s="108"/>
    </row>
    <row r="44" spans="2:10" ht="13.5" customHeight="1">
      <c r="B44" s="61" t="s">
        <v>53</v>
      </c>
      <c r="C44" s="112">
        <v>448.62360562499993</v>
      </c>
      <c r="D44" s="88"/>
      <c r="E44" s="112">
        <v>365.0885198472032</v>
      </c>
      <c r="F44" s="55"/>
      <c r="G44" s="112">
        <v>496.40316111735194</v>
      </c>
      <c r="H44" s="57"/>
    </row>
    <row r="45" spans="2:10" s="63" customFormat="1" ht="13.5" customHeight="1">
      <c r="B45" s="62" t="s">
        <v>57</v>
      </c>
      <c r="C45" s="113">
        <v>1876.3681012668817</v>
      </c>
      <c r="D45" s="106"/>
      <c r="E45" s="113">
        <v>1776.6973318467367</v>
      </c>
      <c r="F45" s="152"/>
      <c r="G45" s="113">
        <v>1907.812240416903</v>
      </c>
      <c r="H45" s="108"/>
    </row>
    <row r="46" spans="2:10" ht="13.5" customHeight="1">
      <c r="B46" s="61" t="s">
        <v>13</v>
      </c>
      <c r="C46" s="112">
        <v>226.15961081097606</v>
      </c>
      <c r="D46" s="88"/>
      <c r="E46" s="112">
        <v>189.19617600000001</v>
      </c>
      <c r="F46" s="55"/>
      <c r="G46" s="112">
        <v>260.24823200000003</v>
      </c>
      <c r="H46" s="57"/>
    </row>
    <row r="47" spans="2:10" ht="13.5" customHeight="1">
      <c r="B47" s="61" t="s">
        <v>55</v>
      </c>
      <c r="C47" s="112">
        <v>430.64400000000001</v>
      </c>
      <c r="D47" s="88"/>
      <c r="E47" s="112">
        <v>409.2542033113989</v>
      </c>
      <c r="F47" s="55"/>
      <c r="G47" s="112">
        <v>451.558359</v>
      </c>
      <c r="H47" s="57"/>
      <c r="J47" s="23"/>
    </row>
    <row r="48" spans="2:10" ht="13.5" customHeight="1">
      <c r="B48" s="111" t="s">
        <v>15</v>
      </c>
      <c r="C48" s="85">
        <v>2533.0979076972953</v>
      </c>
      <c r="D48" s="126"/>
      <c r="E48" s="85">
        <v>2451.8248709379832</v>
      </c>
      <c r="F48" s="56"/>
      <c r="G48" s="85">
        <v>2560.7663893358103</v>
      </c>
      <c r="H48" s="128"/>
    </row>
    <row r="49" spans="2:8" ht="13.5" customHeight="1">
      <c r="B49" s="73"/>
      <c r="C49" s="84"/>
      <c r="D49" s="106"/>
      <c r="E49" s="84"/>
      <c r="F49" s="107"/>
      <c r="G49" s="84"/>
      <c r="H49" s="108"/>
    </row>
    <row r="50" spans="2:8" ht="13.5" customHeight="1">
      <c r="B50" s="267" t="s">
        <v>16</v>
      </c>
      <c r="C50" s="296">
        <v>2526.6567889035314</v>
      </c>
      <c r="D50" s="106"/>
      <c r="E50" s="84">
        <v>2451.8248709379832</v>
      </c>
      <c r="F50" s="107"/>
      <c r="G50" s="84">
        <v>2560.7663893358103</v>
      </c>
      <c r="H50" s="108"/>
    </row>
    <row r="51" spans="2:8" ht="13.5" customHeight="1">
      <c r="B51" s="268" t="s">
        <v>19</v>
      </c>
      <c r="C51" s="295">
        <v>-1195.635985402902</v>
      </c>
      <c r="D51" s="88"/>
      <c r="E51" s="112">
        <v>-1137.5999999999997</v>
      </c>
      <c r="F51" s="54"/>
      <c r="G51" s="112">
        <v>-1235.1109536054701</v>
      </c>
      <c r="H51" s="57"/>
    </row>
    <row r="52" spans="2:8" ht="12.75" customHeight="1">
      <c r="B52" s="269" t="s">
        <v>20</v>
      </c>
      <c r="C52" s="86">
        <v>1334.7743739135601</v>
      </c>
      <c r="D52" s="126"/>
      <c r="E52" s="85">
        <v>1268.8854645227634</v>
      </c>
      <c r="F52" s="56"/>
      <c r="G52" s="85">
        <v>1377.4833086612375</v>
      </c>
      <c r="H52" s="128"/>
    </row>
    <row r="53" spans="2:8" ht="12.75" customHeight="1">
      <c r="B53" s="270" t="s">
        <v>21</v>
      </c>
      <c r="C53" s="297">
        <v>0.52827688341984869</v>
      </c>
      <c r="D53" s="340"/>
      <c r="E53" s="341">
        <v>0.5175269569874833</v>
      </c>
      <c r="F53" s="342"/>
      <c r="G53" s="341">
        <v>0.53791838037147832</v>
      </c>
      <c r="H53" s="58"/>
    </row>
    <row r="54" spans="2:8" ht="13.5" customHeight="1">
      <c r="B54" s="271" t="s">
        <v>1</v>
      </c>
      <c r="C54" s="298">
        <v>-624.70000000000005</v>
      </c>
      <c r="D54" s="311"/>
      <c r="E54" s="298">
        <v>-563.28587813193087</v>
      </c>
      <c r="F54" s="311"/>
      <c r="G54" s="298">
        <v>-784.29712611858395</v>
      </c>
      <c r="H54" s="311"/>
    </row>
    <row r="55" spans="2:8" ht="13.5" customHeight="1">
      <c r="B55" s="268" t="s">
        <v>17</v>
      </c>
      <c r="C55" s="299">
        <v>-15.55</v>
      </c>
      <c r="D55" s="312"/>
      <c r="E55" s="299">
        <v>0</v>
      </c>
      <c r="F55" s="312"/>
      <c r="G55" s="299">
        <v>-20</v>
      </c>
      <c r="H55" s="312"/>
    </row>
    <row r="56" spans="2:8" ht="13.5" customHeight="1">
      <c r="B56" s="268" t="s">
        <v>18</v>
      </c>
      <c r="C56" s="299">
        <v>0</v>
      </c>
      <c r="D56" s="312"/>
      <c r="E56" s="299">
        <v>0</v>
      </c>
      <c r="F56" s="312"/>
      <c r="G56" s="299">
        <v>-5.0999999999999996</v>
      </c>
      <c r="H56" s="312"/>
    </row>
    <row r="57" spans="2:8" ht="13.5" customHeight="1">
      <c r="B57" s="268" t="s">
        <v>43</v>
      </c>
      <c r="C57" s="299">
        <v>0</v>
      </c>
      <c r="D57" s="312"/>
      <c r="E57" s="299">
        <v>0</v>
      </c>
      <c r="F57" s="312"/>
      <c r="G57" s="299">
        <v>-5</v>
      </c>
      <c r="H57" s="312"/>
    </row>
    <row r="58" spans="2:8" ht="13.5" customHeight="1">
      <c r="B58" s="272" t="s">
        <v>44</v>
      </c>
      <c r="C58" s="284">
        <v>658.50880220530371</v>
      </c>
      <c r="D58" s="313"/>
      <c r="E58" s="284">
        <v>568.46690842666089</v>
      </c>
      <c r="F58" s="313"/>
      <c r="G58" s="284">
        <v>774.02101009499358</v>
      </c>
      <c r="H58" s="313"/>
    </row>
    <row r="59" spans="2:8" ht="13.5" customHeight="1">
      <c r="B59" s="268" t="s">
        <v>23</v>
      </c>
      <c r="C59" s="299">
        <v>-231.40600204882858</v>
      </c>
      <c r="D59" s="312"/>
      <c r="E59" s="299">
        <v>-183.17434514808997</v>
      </c>
      <c r="F59" s="312"/>
      <c r="G59" s="299">
        <v>-336.52800000000002</v>
      </c>
      <c r="H59" s="312"/>
    </row>
    <row r="60" spans="2:8" ht="13.5" customHeight="1">
      <c r="B60" s="268" t="s">
        <v>29</v>
      </c>
      <c r="C60" s="299">
        <v>0</v>
      </c>
      <c r="D60" s="312"/>
      <c r="E60" s="299">
        <v>0</v>
      </c>
      <c r="F60" s="312"/>
      <c r="G60" s="299">
        <v>0</v>
      </c>
      <c r="H60" s="312"/>
    </row>
    <row r="61" spans="2:8" ht="13.5" customHeight="1">
      <c r="B61" s="268" t="s">
        <v>156</v>
      </c>
      <c r="C61" s="299">
        <v>0</v>
      </c>
      <c r="D61" s="312"/>
      <c r="E61" s="299">
        <v>-28</v>
      </c>
      <c r="F61" s="312"/>
      <c r="G61" s="299">
        <v>0</v>
      </c>
      <c r="H61" s="312"/>
    </row>
    <row r="62" spans="2:8" ht="13.5" customHeight="1">
      <c r="B62" s="268" t="s">
        <v>58</v>
      </c>
      <c r="C62" s="299">
        <v>0</v>
      </c>
      <c r="D62" s="312"/>
      <c r="E62" s="299">
        <v>-1.1000000000000001</v>
      </c>
      <c r="F62" s="312"/>
      <c r="G62" s="299">
        <v>0</v>
      </c>
      <c r="H62" s="312"/>
    </row>
    <row r="63" spans="2:8" ht="13.5" customHeight="1">
      <c r="B63" s="268" t="s">
        <v>103</v>
      </c>
      <c r="C63" s="299">
        <v>0</v>
      </c>
      <c r="D63" s="312"/>
      <c r="E63" s="299">
        <v>0</v>
      </c>
      <c r="F63" s="312"/>
      <c r="G63" s="299">
        <v>0</v>
      </c>
      <c r="H63" s="312"/>
    </row>
    <row r="64" spans="2:8" ht="13.5" customHeight="1">
      <c r="B64" s="272" t="s">
        <v>24</v>
      </c>
      <c r="C64" s="285">
        <v>455.64346511684141</v>
      </c>
      <c r="D64" s="314"/>
      <c r="E64" s="285">
        <v>314.7594333086011</v>
      </c>
      <c r="F64" s="314"/>
      <c r="G64" s="285">
        <v>546.12127491946728</v>
      </c>
      <c r="H64" s="314"/>
    </row>
    <row r="65" spans="2:13" ht="13.5" customHeight="1">
      <c r="B65" s="268" t="s">
        <v>25</v>
      </c>
      <c r="C65" s="299">
        <v>-113.91086627921035</v>
      </c>
      <c r="D65" s="312"/>
      <c r="E65" s="299">
        <v>-153.55961619494789</v>
      </c>
      <c r="F65" s="312"/>
      <c r="G65" s="299">
        <v>-53.977200020903851</v>
      </c>
      <c r="H65" s="312"/>
    </row>
    <row r="66" spans="2:13" ht="13.5" customHeight="1">
      <c r="B66" s="272" t="s">
        <v>26</v>
      </c>
      <c r="C66" s="285">
        <v>345.97854994444026</v>
      </c>
      <c r="D66" s="316"/>
      <c r="E66" s="285">
        <v>210.88882031676275</v>
      </c>
      <c r="F66" s="316"/>
      <c r="G66" s="285">
        <v>409.59095618960043</v>
      </c>
      <c r="H66" s="316"/>
    </row>
    <row r="67" spans="2:13" ht="13.5" customHeight="1">
      <c r="B67" s="268"/>
      <c r="C67" s="6"/>
      <c r="D67" s="312"/>
      <c r="E67" s="6"/>
      <c r="F67" s="312"/>
      <c r="G67" s="6"/>
      <c r="H67" s="312"/>
    </row>
    <row r="68" spans="2:13" ht="13.5" customHeight="1">
      <c r="B68" s="273" t="s">
        <v>155</v>
      </c>
      <c r="C68" s="300"/>
      <c r="D68" s="317"/>
      <c r="E68" s="300"/>
      <c r="F68" s="317"/>
      <c r="G68" s="300"/>
      <c r="H68" s="317"/>
    </row>
    <row r="69" spans="2:13" ht="13.5" customHeight="1">
      <c r="B69" s="274" t="s">
        <v>20</v>
      </c>
      <c r="C69" s="6">
        <v>1334.7743739135601</v>
      </c>
      <c r="D69" s="312"/>
      <c r="E69" s="6">
        <v>1268.8854645227634</v>
      </c>
      <c r="F69" s="312"/>
      <c r="G69" s="6">
        <v>1377.4833086612375</v>
      </c>
      <c r="H69" s="312"/>
    </row>
    <row r="70" spans="2:13" ht="13.5" customHeight="1">
      <c r="B70" s="275" t="s">
        <v>182</v>
      </c>
      <c r="C70" s="298">
        <v>-510.91456637603608</v>
      </c>
      <c r="D70" s="319"/>
      <c r="E70" s="298">
        <v>-412.9</v>
      </c>
      <c r="F70" s="319"/>
      <c r="G70" s="298">
        <v>-572.1</v>
      </c>
      <c r="H70" s="319"/>
    </row>
    <row r="71" spans="2:13" s="49" customFormat="1" ht="13.5" customHeight="1">
      <c r="B71" s="276" t="s">
        <v>183</v>
      </c>
      <c r="C71" s="287">
        <v>0.2</v>
      </c>
      <c r="D71" s="321"/>
      <c r="E71" s="287">
        <v>0.16224698221917724</v>
      </c>
      <c r="F71" s="321"/>
      <c r="G71" s="287">
        <v>0.22343392673676857</v>
      </c>
      <c r="H71" s="321"/>
    </row>
    <row r="72" spans="2:13" s="49" customFormat="1" ht="13.5" customHeight="1">
      <c r="B72" s="277" t="s">
        <v>170</v>
      </c>
      <c r="C72" s="84">
        <v>818.88764964070106</v>
      </c>
      <c r="D72" s="323"/>
      <c r="E72" s="84">
        <v>712.46174319636441</v>
      </c>
      <c r="F72" s="323"/>
      <c r="G72" s="84">
        <v>929.5309455757872</v>
      </c>
      <c r="H72" s="323"/>
    </row>
    <row r="73" spans="2:13" ht="13.5" customHeight="1">
      <c r="B73" s="274" t="s">
        <v>152</v>
      </c>
      <c r="C73" s="299">
        <v>0</v>
      </c>
      <c r="D73" s="312"/>
      <c r="E73" s="299">
        <v>-12</v>
      </c>
      <c r="F73" s="312"/>
      <c r="G73" s="299">
        <v>224.32042046802508</v>
      </c>
      <c r="H73" s="312"/>
    </row>
    <row r="74" spans="2:13" s="49" customFormat="1">
      <c r="B74" s="274" t="s">
        <v>151</v>
      </c>
      <c r="C74" s="299">
        <v>-19.03373360462723</v>
      </c>
      <c r="D74" s="312"/>
      <c r="E74" s="299">
        <v>-28</v>
      </c>
      <c r="F74" s="312"/>
      <c r="G74" s="299">
        <v>-1.3492836565073958</v>
      </c>
      <c r="H74" s="312"/>
      <c r="I74" s="37"/>
      <c r="J74" s="37"/>
      <c r="K74" s="53"/>
      <c r="L74" s="53"/>
      <c r="M74" s="37"/>
    </row>
    <row r="75" spans="2:13" s="49" customFormat="1">
      <c r="B75" s="274" t="s">
        <v>172</v>
      </c>
      <c r="C75" s="299">
        <v>-60</v>
      </c>
      <c r="D75" s="312"/>
      <c r="E75" s="299">
        <v>-71.701458901402688</v>
      </c>
      <c r="F75" s="312"/>
      <c r="G75" s="299">
        <v>1</v>
      </c>
      <c r="H75" s="312"/>
      <c r="I75" s="37"/>
      <c r="J75" s="37"/>
      <c r="K75" s="53"/>
      <c r="L75" s="53"/>
      <c r="M75" s="37"/>
    </row>
    <row r="76" spans="2:13" ht="12" customHeight="1">
      <c r="B76" s="274" t="s">
        <v>184</v>
      </c>
      <c r="C76" s="299">
        <v>-35</v>
      </c>
      <c r="D76" s="312"/>
      <c r="E76" s="299">
        <v>-172.5</v>
      </c>
      <c r="F76" s="312"/>
      <c r="G76" s="299">
        <v>0</v>
      </c>
      <c r="H76" s="312"/>
    </row>
    <row r="77" spans="2:13">
      <c r="B77" s="274" t="s">
        <v>150</v>
      </c>
      <c r="C77" s="299">
        <v>-215.38538468857874</v>
      </c>
      <c r="D77" s="312"/>
      <c r="E77" s="299">
        <v>-253.70747511805979</v>
      </c>
      <c r="F77" s="312"/>
      <c r="G77" s="299">
        <v>-189.66124375000001</v>
      </c>
      <c r="H77" s="312"/>
    </row>
    <row r="78" spans="2:13">
      <c r="B78" s="274" t="s">
        <v>185</v>
      </c>
      <c r="C78" s="299">
        <v>-100</v>
      </c>
      <c r="D78" s="312"/>
      <c r="E78" s="299">
        <v>-130</v>
      </c>
      <c r="F78" s="312"/>
      <c r="G78" s="299">
        <v>-71.053064564813425</v>
      </c>
      <c r="H78" s="312"/>
    </row>
    <row r="79" spans="2:13">
      <c r="B79" s="278" t="s">
        <v>186</v>
      </c>
      <c r="C79" s="289">
        <v>477.88842125387771</v>
      </c>
      <c r="D79" s="324"/>
      <c r="E79" s="289">
        <v>154.63628740113529</v>
      </c>
      <c r="F79" s="324"/>
      <c r="G79" s="289">
        <v>563.7995136659456</v>
      </c>
      <c r="H79" s="324"/>
    </row>
    <row r="80" spans="2:13">
      <c r="B80" s="281"/>
      <c r="C80" s="291"/>
      <c r="D80" s="63"/>
      <c r="E80" s="291"/>
      <c r="F80" s="63"/>
      <c r="G80" s="291"/>
      <c r="H80" s="63"/>
    </row>
    <row r="81" spans="2:8">
      <c r="B81" s="279"/>
      <c r="C81" s="301"/>
      <c r="D81" s="63"/>
      <c r="E81" s="301"/>
      <c r="F81" s="63"/>
      <c r="G81" s="301"/>
      <c r="H81" s="63"/>
    </row>
    <row r="82" spans="2:8">
      <c r="B82" s="273" t="s">
        <v>154</v>
      </c>
      <c r="C82" s="300"/>
      <c r="D82" s="141"/>
      <c r="E82" s="300"/>
      <c r="F82" s="141"/>
      <c r="G82" s="300"/>
      <c r="H82" s="141"/>
    </row>
    <row r="83" spans="2:8">
      <c r="B83" s="280" t="s">
        <v>108</v>
      </c>
      <c r="C83" s="302">
        <v>3.9786979951396213</v>
      </c>
      <c r="D83" s="104"/>
      <c r="E83" s="302">
        <v>3.5810825373140216</v>
      </c>
      <c r="F83" s="104"/>
      <c r="G83" s="302">
        <v>4.4288053433404135</v>
      </c>
      <c r="H83" s="328"/>
    </row>
    <row r="84" spans="2:8">
      <c r="B84" s="327"/>
      <c r="C84" s="329"/>
      <c r="D84" s="107"/>
      <c r="E84" s="329"/>
      <c r="F84" s="107"/>
      <c r="G84" s="329"/>
      <c r="H84" s="107"/>
    </row>
    <row r="85" spans="2:8">
      <c r="B85" s="44" t="s">
        <v>35</v>
      </c>
      <c r="D85" s="35"/>
      <c r="E85" s="25"/>
      <c r="F85" s="35"/>
      <c r="G85" s="25"/>
      <c r="H85" s="35"/>
    </row>
    <row r="86" spans="2:8">
      <c r="B86" s="1" t="s">
        <v>34</v>
      </c>
      <c r="D86" s="35"/>
      <c r="E86" s="25"/>
      <c r="F86" s="35"/>
      <c r="G86" s="25"/>
      <c r="H86" s="35"/>
    </row>
    <row r="87" spans="2:8">
      <c r="B87" s="356" t="s">
        <v>33</v>
      </c>
      <c r="C87" s="356"/>
      <c r="D87" s="356"/>
      <c r="E87" s="356"/>
      <c r="F87" s="356"/>
      <c r="G87" s="356"/>
      <c r="H87" s="356"/>
    </row>
    <row r="88" spans="2:8">
      <c r="D88" s="35"/>
      <c r="F88" s="38"/>
      <c r="H88" s="38"/>
    </row>
    <row r="89" spans="2:8">
      <c r="B89" s="1" t="s">
        <v>45</v>
      </c>
      <c r="D89" s="35"/>
      <c r="E89" s="24"/>
      <c r="F89" s="38"/>
      <c r="H89" s="38"/>
    </row>
  </sheetData>
  <mergeCells count="8">
    <mergeCell ref="B87:H87"/>
    <mergeCell ref="B2:H2"/>
    <mergeCell ref="C8:C9"/>
    <mergeCell ref="D8:D9"/>
    <mergeCell ref="E8:E9"/>
    <mergeCell ref="F8:F9"/>
    <mergeCell ref="G8:G9"/>
    <mergeCell ref="H8:H9"/>
  </mergeCells>
  <conditionalFormatting sqref="F54:F65 F67">
    <cfRule type="cellIs" dxfId="63" priority="13" stopIfTrue="1" operator="equal">
      <formula>-1</formula>
    </cfRule>
    <cfRule type="cellIs" dxfId="62" priority="14" stopIfTrue="1" operator="equal">
      <formula>#DIV/0!</formula>
    </cfRule>
  </conditionalFormatting>
  <conditionalFormatting sqref="H54:H65 H67">
    <cfRule type="cellIs" dxfId="61" priority="5" stopIfTrue="1" operator="equal">
      <formula>-1</formula>
    </cfRule>
    <cfRule type="cellIs" dxfId="60" priority="6" stopIfTrue="1" operator="equal">
      <formula>#DIV/0!</formula>
    </cfRule>
  </conditionalFormatting>
  <conditionalFormatting sqref="F72">
    <cfRule type="cellIs" dxfId="59" priority="9" stopIfTrue="1" operator="equal">
      <formula>-1</formula>
    </cfRule>
    <cfRule type="cellIs" dxfId="58" priority="10" stopIfTrue="1" operator="equal">
      <formula>#DIV/0!</formula>
    </cfRule>
  </conditionalFormatting>
  <conditionalFormatting sqref="H83:H84">
    <cfRule type="cellIs" dxfId="57" priority="7" stopIfTrue="1" operator="equal">
      <formula>-1</formula>
    </cfRule>
    <cfRule type="cellIs" dxfId="56" priority="8" stopIfTrue="1" operator="equal">
      <formula>#DIV/0!</formula>
    </cfRule>
  </conditionalFormatting>
  <conditionalFormatting sqref="F73:F79 F69">
    <cfRule type="cellIs" dxfId="55" priority="11" stopIfTrue="1" operator="equal">
      <formula>-1</formula>
    </cfRule>
    <cfRule type="cellIs" dxfId="54" priority="12" stopIfTrue="1" operator="equal">
      <formula>#DIV/0!</formula>
    </cfRule>
  </conditionalFormatting>
  <conditionalFormatting sqref="H73:H79 H69">
    <cfRule type="cellIs" dxfId="53" priority="3" stopIfTrue="1" operator="equal">
      <formula>-1</formula>
    </cfRule>
    <cfRule type="cellIs" dxfId="52" priority="4" stopIfTrue="1" operator="equal">
      <formula>#DIV/0!</formula>
    </cfRule>
  </conditionalFormatting>
  <conditionalFormatting sqref="H72">
    <cfRule type="cellIs" dxfId="51" priority="1" stopIfTrue="1" operator="equal">
      <formula>-1</formula>
    </cfRule>
    <cfRule type="cellIs" dxfId="50" priority="2" stopIfTrue="1" operator="equal">
      <formula>#DIV/0!</formula>
    </cfRule>
  </conditionalFormatting>
  <conditionalFormatting sqref="F14:F16 F19:F21 F24:F28 F31:F35 F37:F49">
    <cfRule type="cellIs" dxfId="49" priority="53" stopIfTrue="1" operator="equal">
      <formula>-1</formula>
    </cfRule>
    <cfRule type="cellIs" dxfId="48" priority="54" stopIfTrue="1" operator="equal">
      <formula>#DIV/0!</formula>
    </cfRule>
  </conditionalFormatting>
  <conditionalFormatting sqref="D14:D16 D19:D21 D24:D28 D31:D35 D37:D49">
    <cfRule type="cellIs" dxfId="47" priority="51" stopIfTrue="1" operator="equal">
      <formula>-1</formula>
    </cfRule>
    <cfRule type="cellIs" dxfId="46" priority="52" stopIfTrue="1" operator="equal">
      <formula>#DIV/0!</formula>
    </cfRule>
  </conditionalFormatting>
  <conditionalFormatting sqref="D54:D65 D67">
    <cfRule type="cellIs" dxfId="45" priority="21" stopIfTrue="1" operator="equal">
      <formula>-1</formula>
    </cfRule>
    <cfRule type="cellIs" dxfId="44" priority="22" stopIfTrue="1" operator="equal">
      <formula>#DIV/0!</formula>
    </cfRule>
  </conditionalFormatting>
  <conditionalFormatting sqref="D72">
    <cfRule type="cellIs" dxfId="43" priority="17" stopIfTrue="1" operator="equal">
      <formula>-1</formula>
    </cfRule>
    <cfRule type="cellIs" dxfId="42" priority="18" stopIfTrue="1" operator="equal">
      <formula>#DIV/0!</formula>
    </cfRule>
  </conditionalFormatting>
  <conditionalFormatting sqref="D73:D79 D69">
    <cfRule type="cellIs" dxfId="41" priority="19" stopIfTrue="1" operator="equal">
      <formula>-1</formula>
    </cfRule>
    <cfRule type="cellIs" dxfId="40" priority="20" stopIfTrue="1" operator="equal">
      <formula>#DIV/0!</formula>
    </cfRule>
  </conditionalFormatting>
  <conditionalFormatting sqref="F83:F84">
    <cfRule type="cellIs" dxfId="39" priority="15" stopIfTrue="1" operator="equal">
      <formula>-1</formula>
    </cfRule>
    <cfRule type="cellIs" dxfId="38" priority="16" stopIfTrue="1" operator="equal">
      <formula>#DIV/0!</formula>
    </cfRule>
  </conditionalFormatting>
  <conditionalFormatting sqref="F50:F53">
    <cfRule type="cellIs" dxfId="37" priority="27" stopIfTrue="1" operator="equal">
      <formula>-1</formula>
    </cfRule>
    <cfRule type="cellIs" dxfId="36" priority="28" stopIfTrue="1" operator="equal">
      <formula>#DIV/0!</formula>
    </cfRule>
  </conditionalFormatting>
  <conditionalFormatting sqref="D50:D53">
    <cfRule type="cellIs" dxfId="35" priority="25" stopIfTrue="1" operator="equal">
      <formula>-1</formula>
    </cfRule>
    <cfRule type="cellIs" dxfId="34" priority="26" stopIfTrue="1" operator="equal">
      <formula>#DIV/0!</formula>
    </cfRule>
  </conditionalFormatting>
  <conditionalFormatting sqref="D83:D84">
    <cfRule type="cellIs" dxfId="33" priority="23" stopIfTrue="1" operator="equal">
      <formula>-1</formula>
    </cfRule>
    <cfRule type="cellIs" dxfId="32" priority="24" stopIfTrue="1" operator="equal">
      <formula>#DIV/0!</formula>
    </cfRule>
  </conditionalFormatting>
  <hyperlinks>
    <hyperlink ref="B4" location="Home!Print_Area" display="Return to Home page"/>
  </hyperlinks>
  <printOptions verticalCentered="1"/>
  <pageMargins left="0.7" right="0.7" top="0.75" bottom="0.75" header="0.3" footer="0.3"/>
  <pageSetup paperSize="9" scale="45" orientation="landscape" r:id="rId1"/>
  <headerFooter alignWithMargins="0">
    <oddHeader>&amp;R&amp;G</oddHeader>
    <oddFooter>&amp;L&amp;8Telenet - Analyst Consensus Q1 2018</oddFooter>
  </headerFooter>
  <legacyDrawingHF r:id="rId2"/>
</worksheet>
</file>

<file path=xl/worksheets/sheet6.xml><?xml version="1.0" encoding="utf-8"?>
<worksheet xmlns="http://schemas.openxmlformats.org/spreadsheetml/2006/main" xmlns:r="http://schemas.openxmlformats.org/officeDocument/2006/relationships">
  <sheetPr>
    <tabColor rgb="FFFFCC00"/>
    <pageSetUpPr fitToPage="1"/>
  </sheetPr>
  <dimension ref="B2:M89"/>
  <sheetViews>
    <sheetView showGridLines="0" topLeftCell="A2" zoomScale="90" workbookViewId="0">
      <selection activeCell="E53" sqref="E53:G53"/>
    </sheetView>
  </sheetViews>
  <sheetFormatPr defaultRowHeight="12"/>
  <cols>
    <col min="1" max="1" width="3" style="1" customWidth="1"/>
    <col min="2" max="2" width="60.85546875" style="1" customWidth="1"/>
    <col min="3" max="3" width="17.7109375" style="1" customWidth="1"/>
    <col min="4" max="4" width="9.5703125" style="7" customWidth="1"/>
    <col min="5" max="5" width="17.7109375" style="1" customWidth="1"/>
    <col min="6" max="6" width="9.5703125" style="1" customWidth="1"/>
    <col min="7" max="7" width="17.7109375" style="1" customWidth="1"/>
    <col min="8" max="8" width="9.5703125" style="1" customWidth="1"/>
    <col min="9" max="9" width="2.7109375" style="1" customWidth="1"/>
    <col min="10" max="16384" width="9.140625" style="1"/>
  </cols>
  <sheetData>
    <row r="2" spans="2:8" ht="18">
      <c r="B2" s="355" t="s">
        <v>109</v>
      </c>
      <c r="C2" s="355"/>
      <c r="D2" s="355"/>
      <c r="E2" s="355"/>
      <c r="F2" s="355"/>
      <c r="G2" s="355"/>
      <c r="H2" s="355"/>
    </row>
    <row r="3" spans="2:8" ht="18.75" thickBot="1">
      <c r="B3" s="75"/>
      <c r="C3" s="75"/>
      <c r="D3" s="75"/>
      <c r="E3" s="75"/>
      <c r="F3" s="75"/>
      <c r="G3" s="75"/>
      <c r="H3" s="75"/>
    </row>
    <row r="4" spans="2:8" ht="19.5" thickTop="1" thickBot="1">
      <c r="B4" s="43" t="s">
        <v>32</v>
      </c>
      <c r="C4" s="75"/>
      <c r="D4" s="75"/>
      <c r="E4" s="64"/>
      <c r="F4" s="64"/>
      <c r="G4" s="64"/>
      <c r="H4" s="64"/>
    </row>
    <row r="5" spans="2:8" ht="12.75" thickTop="1"/>
    <row r="6" spans="2:8">
      <c r="B6" s="27"/>
      <c r="C6" s="41"/>
      <c r="D6" s="28"/>
      <c r="E6" s="29"/>
      <c r="F6" s="29"/>
      <c r="G6" s="30"/>
      <c r="H6" s="30"/>
    </row>
    <row r="7" spans="2:8">
      <c r="B7" s="29"/>
      <c r="C7" s="41"/>
      <c r="D7" s="22"/>
      <c r="E7" s="29"/>
      <c r="F7" s="29"/>
      <c r="G7" s="30"/>
      <c r="H7" s="30"/>
    </row>
    <row r="8" spans="2:8" ht="12.75" customHeight="1">
      <c r="C8" s="357" t="s">
        <v>110</v>
      </c>
      <c r="D8" s="352"/>
      <c r="E8" s="357" t="s">
        <v>111</v>
      </c>
      <c r="F8" s="352"/>
      <c r="G8" s="357" t="s">
        <v>63</v>
      </c>
      <c r="H8" s="352"/>
    </row>
    <row r="9" spans="2:8" ht="19.5" customHeight="1">
      <c r="C9" s="358"/>
      <c r="D9" s="353"/>
      <c r="E9" s="358"/>
      <c r="F9" s="353"/>
      <c r="G9" s="358"/>
      <c r="H9" s="353"/>
    </row>
    <row r="10" spans="2:8" ht="12" customHeight="1">
      <c r="C10" s="4"/>
      <c r="D10" s="45"/>
      <c r="E10" s="3"/>
      <c r="F10" s="32"/>
      <c r="G10" s="3"/>
      <c r="H10" s="45"/>
    </row>
    <row r="11" spans="2:8" ht="15" customHeight="1">
      <c r="B11" s="12" t="s">
        <v>28</v>
      </c>
      <c r="C11" s="14"/>
      <c r="D11" s="46"/>
      <c r="E11" s="15"/>
      <c r="F11" s="33"/>
      <c r="G11" s="15"/>
      <c r="H11" s="46"/>
    </row>
    <row r="12" spans="2:8" ht="13.5" customHeight="1">
      <c r="B12" s="16"/>
      <c r="C12" s="5"/>
      <c r="D12" s="47"/>
      <c r="E12" s="3"/>
      <c r="F12" s="32"/>
      <c r="G12" s="3"/>
      <c r="H12" s="47"/>
    </row>
    <row r="13" spans="2:8" ht="13.5" customHeight="1">
      <c r="B13" s="17" t="s">
        <v>2</v>
      </c>
      <c r="C13" s="5"/>
      <c r="D13" s="47"/>
      <c r="E13" s="3"/>
      <c r="F13" s="32"/>
      <c r="G13" s="3"/>
      <c r="H13" s="57"/>
    </row>
    <row r="14" spans="2:8" ht="13.5" customHeight="1">
      <c r="B14" s="16" t="s">
        <v>5</v>
      </c>
      <c r="C14" s="10">
        <v>96900</v>
      </c>
      <c r="D14" s="88"/>
      <c r="E14" s="10">
        <v>40699.999999999985</v>
      </c>
      <c r="F14" s="134">
        <v>-0.67361668003207709</v>
      </c>
      <c r="G14" s="10">
        <v>189700</v>
      </c>
      <c r="H14" s="142">
        <v>0.52125100240577393</v>
      </c>
    </row>
    <row r="15" spans="2:8" ht="13.5" customHeight="1">
      <c r="B15" s="16" t="s">
        <v>4</v>
      </c>
      <c r="C15" s="10">
        <v>1699550</v>
      </c>
      <c r="D15" s="88"/>
      <c r="E15" s="10">
        <v>1627799.9999999998</v>
      </c>
      <c r="F15" s="134">
        <v>-4.8960037391914124E-2</v>
      </c>
      <c r="G15" s="10">
        <v>1826043.87929196</v>
      </c>
      <c r="H15" s="142">
        <v>6.6863682689857429E-2</v>
      </c>
    </row>
    <row r="16" spans="2:8" ht="13.5" customHeight="1">
      <c r="B16" s="111" t="s">
        <v>0</v>
      </c>
      <c r="C16" s="59">
        <v>1796200</v>
      </c>
      <c r="D16" s="126"/>
      <c r="E16" s="59">
        <v>1668499.9999999998</v>
      </c>
      <c r="F16" s="135">
        <v>-9.1082420874870729E-2</v>
      </c>
      <c r="G16" s="59">
        <v>1976300</v>
      </c>
      <c r="H16" s="143">
        <v>7.6592035735686625E-2</v>
      </c>
    </row>
    <row r="17" spans="2:8" ht="13.5" customHeight="1">
      <c r="B17" s="16"/>
      <c r="C17" s="9"/>
      <c r="D17" s="9"/>
      <c r="E17" s="9"/>
      <c r="F17" s="136" t="s">
        <v>188</v>
      </c>
      <c r="G17" s="9"/>
      <c r="H17" s="136" t="s">
        <v>188</v>
      </c>
    </row>
    <row r="18" spans="2:8" ht="13.5" customHeight="1">
      <c r="B18" s="17" t="s">
        <v>3</v>
      </c>
      <c r="C18" s="9"/>
      <c r="D18" s="9"/>
      <c r="E18" s="9"/>
      <c r="F18" s="136" t="s">
        <v>188</v>
      </c>
      <c r="G18" s="9"/>
      <c r="H18" s="136" t="s">
        <v>188</v>
      </c>
    </row>
    <row r="19" spans="2:8" ht="13.5" customHeight="1">
      <c r="B19" s="16" t="s">
        <v>6</v>
      </c>
      <c r="C19" s="10">
        <v>1424900</v>
      </c>
      <c r="D19" s="88"/>
      <c r="E19" s="10">
        <v>1376900</v>
      </c>
      <c r="F19" s="134">
        <v>-4.5278047427541268E-2</v>
      </c>
      <c r="G19" s="10">
        <v>1569366.1416993856</v>
      </c>
      <c r="H19" s="142">
        <v>8.8175108653020029E-2</v>
      </c>
    </row>
    <row r="20" spans="2:8" ht="13.5" customHeight="1">
      <c r="B20" s="16" t="s">
        <v>7</v>
      </c>
      <c r="C20" s="10">
        <v>220250</v>
      </c>
      <c r="D20" s="88"/>
      <c r="E20" s="10">
        <v>134920.00000000003</v>
      </c>
      <c r="F20" s="134">
        <v>-0.3598102016607353</v>
      </c>
      <c r="G20" s="10">
        <v>274600</v>
      </c>
      <c r="H20" s="142">
        <v>0.30296559905100828</v>
      </c>
    </row>
    <row r="21" spans="2:8" ht="13.5" customHeight="1">
      <c r="B21" s="111" t="s">
        <v>8</v>
      </c>
      <c r="C21" s="59">
        <v>1671394.0981470104</v>
      </c>
      <c r="D21" s="126"/>
      <c r="E21" s="59">
        <v>1592120</v>
      </c>
      <c r="F21" s="135">
        <v>-4.6920083807243329E-2</v>
      </c>
      <c r="G21" s="59">
        <v>1734100</v>
      </c>
      <c r="H21" s="143">
        <v>3.807243340317279E-2</v>
      </c>
    </row>
    <row r="22" spans="2:8" ht="13.5" customHeight="1">
      <c r="B22" s="16"/>
      <c r="C22" s="9"/>
      <c r="D22" s="9"/>
      <c r="E22" s="9"/>
      <c r="F22" s="136" t="s">
        <v>188</v>
      </c>
      <c r="G22" s="9"/>
      <c r="H22" s="136" t="s">
        <v>188</v>
      </c>
    </row>
    <row r="23" spans="2:8" ht="13.5" customHeight="1">
      <c r="B23" s="17" t="s">
        <v>9</v>
      </c>
      <c r="C23" s="9"/>
      <c r="D23" s="9"/>
      <c r="E23" s="9"/>
      <c r="F23" s="136" t="s">
        <v>188</v>
      </c>
      <c r="G23" s="9"/>
      <c r="H23" s="136" t="s">
        <v>188</v>
      </c>
    </row>
    <row r="24" spans="2:8" ht="13.5" customHeight="1">
      <c r="B24" s="16" t="s">
        <v>10</v>
      </c>
      <c r="C24" s="10">
        <v>1082200</v>
      </c>
      <c r="D24" s="88"/>
      <c r="E24" s="10">
        <v>1013100.0000000006</v>
      </c>
      <c r="F24" s="134">
        <v>-8.2918439395310406E-2</v>
      </c>
      <c r="G24" s="10">
        <v>1162808.2</v>
      </c>
      <c r="H24" s="142">
        <v>5.2600887118674722E-2</v>
      </c>
    </row>
    <row r="25" spans="2:8" ht="13.5" customHeight="1">
      <c r="B25" s="16" t="s">
        <v>11</v>
      </c>
      <c r="C25" s="10">
        <v>132600</v>
      </c>
      <c r="D25" s="88"/>
      <c r="E25" s="10">
        <v>105400</v>
      </c>
      <c r="F25" s="134">
        <v>-0.18860662047729027</v>
      </c>
      <c r="G25" s="10">
        <v>144800</v>
      </c>
      <c r="H25" s="142">
        <v>0.11470361816782138</v>
      </c>
    </row>
    <row r="26" spans="2:8" ht="13.5" customHeight="1">
      <c r="B26" s="111" t="s">
        <v>12</v>
      </c>
      <c r="C26" s="115">
        <v>1223500</v>
      </c>
      <c r="D26" s="106"/>
      <c r="E26" s="115">
        <v>1140200.0000000002</v>
      </c>
      <c r="F26" s="137">
        <v>-7.8626262626262489E-2</v>
      </c>
      <c r="G26" s="115">
        <v>1334580</v>
      </c>
      <c r="H26" s="144">
        <v>7.8448484848484767E-2</v>
      </c>
    </row>
    <row r="27" spans="2:8" ht="13.5" customHeight="1">
      <c r="B27" s="109"/>
      <c r="C27" s="11"/>
      <c r="D27" s="88"/>
      <c r="E27" s="11"/>
      <c r="F27" s="134" t="s">
        <v>188</v>
      </c>
      <c r="G27" s="11"/>
      <c r="H27" s="142" t="s">
        <v>188</v>
      </c>
    </row>
    <row r="28" spans="2:8" ht="13.5" customHeight="1">
      <c r="B28" s="116" t="s">
        <v>27</v>
      </c>
      <c r="C28" s="59">
        <v>4691050</v>
      </c>
      <c r="D28" s="126"/>
      <c r="E28" s="59">
        <v>4412400</v>
      </c>
      <c r="F28" s="135">
        <v>-6.7973469646402718E-2</v>
      </c>
      <c r="G28" s="59">
        <v>5006000</v>
      </c>
      <c r="H28" s="143">
        <v>5.7412023150690716E-2</v>
      </c>
    </row>
    <row r="29" spans="2:8" ht="13.5" customHeight="1">
      <c r="B29" s="17"/>
      <c r="C29" s="72"/>
      <c r="D29" s="72"/>
      <c r="E29" s="72"/>
      <c r="F29" s="138" t="s">
        <v>188</v>
      </c>
      <c r="G29" s="72"/>
      <c r="H29" s="138" t="s">
        <v>188</v>
      </c>
    </row>
    <row r="30" spans="2:8" s="49" customFormat="1" ht="13.5" customHeight="1">
      <c r="B30" s="17" t="s">
        <v>65</v>
      </c>
      <c r="C30" s="72"/>
      <c r="D30" s="72"/>
      <c r="E30" s="72"/>
      <c r="F30" s="138" t="s">
        <v>188</v>
      </c>
      <c r="G30" s="72"/>
      <c r="H30" s="138" t="s">
        <v>188</v>
      </c>
    </row>
    <row r="31" spans="2:8" ht="13.5" customHeight="1">
      <c r="B31" s="16" t="s">
        <v>66</v>
      </c>
      <c r="C31" s="10">
        <v>2437947.0830438202</v>
      </c>
      <c r="D31" s="88"/>
      <c r="E31" s="10">
        <v>2273100</v>
      </c>
      <c r="F31" s="134">
        <v>-4.7256835557150545E-2</v>
      </c>
      <c r="G31" s="10">
        <v>2508400</v>
      </c>
      <c r="H31" s="142">
        <v>5.1366395534047538E-2</v>
      </c>
    </row>
    <row r="32" spans="2:8" ht="13.5" customHeight="1">
      <c r="B32" s="16" t="s">
        <v>67</v>
      </c>
      <c r="C32" s="10">
        <v>435200.00000000006</v>
      </c>
      <c r="D32" s="88"/>
      <c r="E32" s="10">
        <v>367000</v>
      </c>
      <c r="F32" s="134">
        <v>-0.19376098418277687</v>
      </c>
      <c r="G32" s="10">
        <v>491000</v>
      </c>
      <c r="H32" s="142">
        <v>7.8646748681898027E-2</v>
      </c>
    </row>
    <row r="33" spans="2:10" s="49" customFormat="1" ht="12.75" customHeight="1">
      <c r="B33" s="117" t="s">
        <v>68</v>
      </c>
      <c r="C33" s="129">
        <v>2889100</v>
      </c>
      <c r="D33" s="130"/>
      <c r="E33" s="129">
        <v>2533300</v>
      </c>
      <c r="F33" s="139">
        <v>-0.10844815147195974</v>
      </c>
      <c r="G33" s="129">
        <v>2980299.9999999995</v>
      </c>
      <c r="H33" s="145">
        <v>4.8865895933414061E-2</v>
      </c>
    </row>
    <row r="34" spans="2:10">
      <c r="B34" s="22"/>
      <c r="C34" s="97"/>
      <c r="D34" s="54"/>
      <c r="E34" s="97"/>
      <c r="F34" s="134" t="s">
        <v>188</v>
      </c>
      <c r="G34" s="97"/>
      <c r="H34" s="146" t="s">
        <v>188</v>
      </c>
    </row>
    <row r="35" spans="2:10">
      <c r="B35" s="8"/>
      <c r="C35" s="100"/>
      <c r="D35" s="101"/>
      <c r="E35" s="100"/>
      <c r="F35" s="140" t="s">
        <v>188</v>
      </c>
      <c r="G35" s="100"/>
      <c r="H35" s="147" t="s">
        <v>188</v>
      </c>
    </row>
    <row r="36" spans="2:10" ht="15" customHeight="1">
      <c r="B36" s="12" t="s">
        <v>14</v>
      </c>
      <c r="C36" s="94"/>
      <c r="D36" s="94"/>
      <c r="E36" s="94"/>
      <c r="F36" s="141" t="s">
        <v>188</v>
      </c>
      <c r="G36" s="94"/>
      <c r="H36" s="141" t="s">
        <v>188</v>
      </c>
    </row>
    <row r="37" spans="2:10" ht="13.5" customHeight="1">
      <c r="B37" s="109"/>
      <c r="C37" s="11"/>
      <c r="D37" s="88"/>
      <c r="E37" s="11"/>
      <c r="F37" s="134" t="s">
        <v>188</v>
      </c>
      <c r="G37" s="11"/>
      <c r="H37" s="142" t="s">
        <v>188</v>
      </c>
    </row>
    <row r="38" spans="2:10" ht="13.5" customHeight="1">
      <c r="B38" s="73" t="s">
        <v>22</v>
      </c>
      <c r="C38" s="11"/>
      <c r="D38" s="88"/>
      <c r="E38" s="11"/>
      <c r="F38" s="134" t="s">
        <v>188</v>
      </c>
      <c r="G38" s="11"/>
      <c r="H38" s="142" t="s">
        <v>188</v>
      </c>
    </row>
    <row r="39" spans="2:10" ht="13.5" customHeight="1">
      <c r="B39" s="110" t="s">
        <v>54</v>
      </c>
      <c r="C39" s="11"/>
      <c r="D39" s="88"/>
      <c r="E39" s="11"/>
      <c r="F39" s="134" t="s">
        <v>188</v>
      </c>
      <c r="G39" s="11"/>
      <c r="H39" s="142" t="s">
        <v>188</v>
      </c>
    </row>
    <row r="40" spans="2:10" ht="13.5" customHeight="1">
      <c r="B40" s="61" t="s">
        <v>50</v>
      </c>
      <c r="C40" s="112">
        <v>554.46476319347903</v>
      </c>
      <c r="D40" s="88"/>
      <c r="E40" s="112">
        <v>520.42570400713021</v>
      </c>
      <c r="F40" s="55"/>
      <c r="G40" s="112">
        <v>587.62355466782969</v>
      </c>
      <c r="H40" s="57"/>
    </row>
    <row r="41" spans="2:10" ht="13.5" customHeight="1">
      <c r="B41" s="61" t="s">
        <v>51</v>
      </c>
      <c r="C41" s="112">
        <v>645.34274515514971</v>
      </c>
      <c r="D41" s="88"/>
      <c r="E41" s="112">
        <v>604.32603811271645</v>
      </c>
      <c r="F41" s="55"/>
      <c r="G41" s="112">
        <v>683.89512274366552</v>
      </c>
      <c r="H41" s="57"/>
    </row>
    <row r="42" spans="2:10" ht="13.5" customHeight="1">
      <c r="B42" s="61" t="s">
        <v>52</v>
      </c>
      <c r="C42" s="112">
        <v>210.70960012779628</v>
      </c>
      <c r="D42" s="88"/>
      <c r="E42" s="112">
        <v>186.93473838617302</v>
      </c>
      <c r="F42" s="55"/>
      <c r="G42" s="112">
        <v>234.29671362278916</v>
      </c>
      <c r="H42" s="57"/>
    </row>
    <row r="43" spans="2:10" s="63" customFormat="1" ht="13.5" customHeight="1">
      <c r="B43" s="62" t="s">
        <v>56</v>
      </c>
      <c r="C43" s="113">
        <v>1414.7691281868779</v>
      </c>
      <c r="D43" s="106"/>
      <c r="E43" s="113">
        <v>1323.207652224763</v>
      </c>
      <c r="F43" s="152"/>
      <c r="G43" s="113">
        <v>1487.2706407092592</v>
      </c>
      <c r="H43" s="108"/>
    </row>
    <row r="44" spans="2:10" ht="13.5" customHeight="1">
      <c r="B44" s="61" t="s">
        <v>53</v>
      </c>
      <c r="C44" s="112">
        <v>451.51255451658216</v>
      </c>
      <c r="D44" s="88"/>
      <c r="E44" s="112">
        <v>403.75965721833893</v>
      </c>
      <c r="F44" s="55"/>
      <c r="G44" s="112">
        <v>506.87727479967054</v>
      </c>
      <c r="H44" s="57"/>
    </row>
    <row r="45" spans="2:10" s="63" customFormat="1" ht="13.5" customHeight="1">
      <c r="B45" s="62" t="s">
        <v>57</v>
      </c>
      <c r="C45" s="113">
        <v>1879.7206714602137</v>
      </c>
      <c r="D45" s="106"/>
      <c r="E45" s="113">
        <v>1775.5730914924115</v>
      </c>
      <c r="F45" s="152"/>
      <c r="G45" s="113">
        <v>1921.5305203573544</v>
      </c>
      <c r="H45" s="108"/>
    </row>
    <row r="46" spans="2:10" ht="13.5" customHeight="1">
      <c r="B46" s="61" t="s">
        <v>13</v>
      </c>
      <c r="C46" s="112">
        <v>229.21998643291221</v>
      </c>
      <c r="D46" s="88"/>
      <c r="E46" s="112">
        <v>196.76402304000001</v>
      </c>
      <c r="F46" s="55"/>
      <c r="G46" s="112">
        <v>245.51720000000003</v>
      </c>
      <c r="H46" s="57"/>
    </row>
    <row r="47" spans="2:10" ht="13.5" customHeight="1">
      <c r="B47" s="61" t="s">
        <v>55</v>
      </c>
      <c r="C47" s="112">
        <v>433.012</v>
      </c>
      <c r="D47" s="88"/>
      <c r="E47" s="112">
        <v>410.71960204694028</v>
      </c>
      <c r="F47" s="55"/>
      <c r="G47" s="112">
        <v>454.98765335787942</v>
      </c>
      <c r="H47" s="57"/>
      <c r="J47" s="23"/>
    </row>
    <row r="48" spans="2:10" ht="13.5" customHeight="1">
      <c r="B48" s="111" t="s">
        <v>15</v>
      </c>
      <c r="C48" s="85">
        <v>2539.5908700849727</v>
      </c>
      <c r="D48" s="126"/>
      <c r="E48" s="85">
        <v>2455.2952477017043</v>
      </c>
      <c r="F48" s="56"/>
      <c r="G48" s="85">
        <v>2584.324728845354</v>
      </c>
      <c r="H48" s="128"/>
    </row>
    <row r="49" spans="2:8" ht="13.5" customHeight="1">
      <c r="B49" s="73"/>
      <c r="C49" s="84">
        <v>0</v>
      </c>
      <c r="D49" s="106"/>
      <c r="E49" s="84"/>
      <c r="F49" s="107"/>
      <c r="G49" s="84"/>
      <c r="H49" s="108"/>
    </row>
    <row r="50" spans="2:8" ht="13.5" customHeight="1">
      <c r="B50" s="267" t="s">
        <v>16</v>
      </c>
      <c r="C50" s="296">
        <v>2539.3790489333746</v>
      </c>
      <c r="D50" s="106"/>
      <c r="E50" s="84">
        <v>2455.2952477017043</v>
      </c>
      <c r="F50" s="107"/>
      <c r="G50" s="84">
        <v>2584.324728845354</v>
      </c>
      <c r="H50" s="108"/>
    </row>
    <row r="51" spans="2:8" ht="13.5" customHeight="1">
      <c r="B51" s="268" t="s">
        <v>19</v>
      </c>
      <c r="C51" s="295">
        <v>-1191.0071655142949</v>
      </c>
      <c r="D51" s="88"/>
      <c r="E51" s="112">
        <v>-1194.9131919982437</v>
      </c>
      <c r="F51" s="54"/>
      <c r="G51" s="112">
        <v>-1181.3264678977603</v>
      </c>
      <c r="H51" s="57"/>
    </row>
    <row r="52" spans="2:8" ht="12.75" customHeight="1">
      <c r="B52" s="269" t="s">
        <v>20</v>
      </c>
      <c r="C52" s="86">
        <v>1358.2085084412083</v>
      </c>
      <c r="D52" s="126"/>
      <c r="E52" s="85">
        <v>1260.3820557034605</v>
      </c>
      <c r="F52" s="56"/>
      <c r="G52" s="85">
        <v>1402.9982609475937</v>
      </c>
      <c r="H52" s="128"/>
    </row>
    <row r="53" spans="2:8" ht="12.75" customHeight="1">
      <c r="B53" s="270" t="s">
        <v>21</v>
      </c>
      <c r="C53" s="297">
        <v>0.53485851551453178</v>
      </c>
      <c r="D53" s="88"/>
      <c r="E53" s="341">
        <v>0.51333217741664661</v>
      </c>
      <c r="F53" s="342"/>
      <c r="G53" s="341">
        <v>0.54288775914566934</v>
      </c>
      <c r="H53" s="58"/>
    </row>
    <row r="54" spans="2:8" ht="13.5" customHeight="1">
      <c r="B54" s="271" t="s">
        <v>1</v>
      </c>
      <c r="C54" s="298">
        <v>-632.74490185904892</v>
      </c>
      <c r="D54" s="311"/>
      <c r="E54" s="298">
        <v>-531.30371207751784</v>
      </c>
      <c r="F54" s="311"/>
      <c r="G54" s="298">
        <v>-818.15833771971688</v>
      </c>
      <c r="H54" s="311"/>
    </row>
    <row r="55" spans="2:8" ht="13.5" customHeight="1">
      <c r="B55" s="268" t="s">
        <v>17</v>
      </c>
      <c r="C55" s="299">
        <v>-15.55</v>
      </c>
      <c r="D55" s="312"/>
      <c r="E55" s="299">
        <v>0</v>
      </c>
      <c r="F55" s="312"/>
      <c r="G55" s="299">
        <v>-20</v>
      </c>
      <c r="H55" s="312"/>
    </row>
    <row r="56" spans="2:8" ht="13.5" customHeight="1">
      <c r="B56" s="268" t="s">
        <v>18</v>
      </c>
      <c r="C56" s="299">
        <v>0</v>
      </c>
      <c r="D56" s="312"/>
      <c r="E56" s="299">
        <v>0</v>
      </c>
      <c r="F56" s="312"/>
      <c r="G56" s="299">
        <v>-5.0999999999999996</v>
      </c>
      <c r="H56" s="312"/>
    </row>
    <row r="57" spans="2:8" ht="13.5" customHeight="1">
      <c r="B57" s="268" t="s">
        <v>43</v>
      </c>
      <c r="C57" s="299">
        <v>0</v>
      </c>
      <c r="D57" s="312"/>
      <c r="E57" s="299">
        <v>0</v>
      </c>
      <c r="F57" s="312"/>
      <c r="G57" s="299">
        <v>-5</v>
      </c>
      <c r="H57" s="312"/>
    </row>
    <row r="58" spans="2:8" ht="13.5" customHeight="1">
      <c r="B58" s="272" t="s">
        <v>44</v>
      </c>
      <c r="C58" s="284">
        <v>674.44377176424086</v>
      </c>
      <c r="D58" s="313"/>
      <c r="E58" s="284">
        <v>569.83992322787685</v>
      </c>
      <c r="F58" s="313"/>
      <c r="G58" s="284">
        <v>840.75284102310195</v>
      </c>
      <c r="H58" s="313"/>
    </row>
    <row r="59" spans="2:8" ht="13.5" customHeight="1">
      <c r="B59" s="268" t="s">
        <v>23</v>
      </c>
      <c r="C59" s="299">
        <v>-234.80706286955814</v>
      </c>
      <c r="D59" s="312"/>
      <c r="E59" s="299">
        <v>-189.26124375000001</v>
      </c>
      <c r="F59" s="312"/>
      <c r="G59" s="299">
        <v>-329.02800000000002</v>
      </c>
      <c r="H59" s="312"/>
    </row>
    <row r="60" spans="2:8" ht="13.5" customHeight="1">
      <c r="B60" s="268" t="s">
        <v>29</v>
      </c>
      <c r="C60" s="299">
        <v>0</v>
      </c>
      <c r="D60" s="312"/>
      <c r="E60" s="299">
        <v>0</v>
      </c>
      <c r="F60" s="312"/>
      <c r="G60" s="299">
        <v>0</v>
      </c>
      <c r="H60" s="312"/>
    </row>
    <row r="61" spans="2:8" ht="13.5" customHeight="1">
      <c r="B61" s="268" t="s">
        <v>156</v>
      </c>
      <c r="C61" s="299">
        <v>0</v>
      </c>
      <c r="D61" s="312"/>
      <c r="E61" s="299">
        <v>-28</v>
      </c>
      <c r="F61" s="312"/>
      <c r="G61" s="299">
        <v>0</v>
      </c>
      <c r="H61" s="312"/>
    </row>
    <row r="62" spans="2:8" ht="13.5" customHeight="1">
      <c r="B62" s="268" t="s">
        <v>58</v>
      </c>
      <c r="C62" s="299">
        <v>0</v>
      </c>
      <c r="D62" s="312"/>
      <c r="E62" s="299">
        <v>-1.1000000000000001</v>
      </c>
      <c r="F62" s="312"/>
      <c r="G62" s="299">
        <v>0</v>
      </c>
      <c r="H62" s="312"/>
    </row>
    <row r="63" spans="2:8" ht="13.5" customHeight="1">
      <c r="B63" s="268" t="s">
        <v>103</v>
      </c>
      <c r="C63" s="299">
        <v>0</v>
      </c>
      <c r="D63" s="312"/>
      <c r="E63" s="299">
        <v>0</v>
      </c>
      <c r="F63" s="312"/>
      <c r="G63" s="299">
        <v>0</v>
      </c>
      <c r="H63" s="312"/>
    </row>
    <row r="64" spans="2:8" ht="13.5" customHeight="1">
      <c r="B64" s="272" t="s">
        <v>24</v>
      </c>
      <c r="C64" s="285">
        <v>457.16404156992996</v>
      </c>
      <c r="D64" s="314"/>
      <c r="E64" s="285">
        <v>317.23566411773663</v>
      </c>
      <c r="F64" s="314"/>
      <c r="G64" s="285">
        <v>599.19216799729531</v>
      </c>
      <c r="H64" s="314"/>
    </row>
    <row r="65" spans="2:13" ht="13.5" customHeight="1">
      <c r="B65" s="268" t="s">
        <v>25</v>
      </c>
      <c r="C65" s="299">
        <v>-119.4002051149443</v>
      </c>
      <c r="D65" s="312"/>
      <c r="E65" s="299">
        <v>-175.67699496682499</v>
      </c>
      <c r="F65" s="312"/>
      <c r="G65" s="299">
        <v>-79.308916029432893</v>
      </c>
      <c r="H65" s="312"/>
    </row>
    <row r="66" spans="2:13" ht="13.5" customHeight="1">
      <c r="B66" s="272" t="s">
        <v>26</v>
      </c>
      <c r="C66" s="285">
        <v>342.8730311774475</v>
      </c>
      <c r="D66" s="316"/>
      <c r="E66" s="285">
        <v>237.92674808830373</v>
      </c>
      <c r="F66" s="316"/>
      <c r="G66" s="285">
        <v>449.39412599797146</v>
      </c>
      <c r="H66" s="316"/>
    </row>
    <row r="67" spans="2:13" ht="13.5" customHeight="1">
      <c r="B67" s="268"/>
      <c r="C67" s="6"/>
      <c r="D67" s="312"/>
      <c r="E67" s="6"/>
      <c r="F67" s="312"/>
      <c r="G67" s="6"/>
      <c r="H67" s="312"/>
    </row>
    <row r="68" spans="2:13" ht="13.5" customHeight="1">
      <c r="B68" s="273" t="s">
        <v>155</v>
      </c>
      <c r="C68" s="300"/>
      <c r="D68" s="317"/>
      <c r="E68" s="300"/>
      <c r="F68" s="317"/>
      <c r="G68" s="300"/>
      <c r="H68" s="317"/>
    </row>
    <row r="69" spans="2:13" ht="13.5" customHeight="1">
      <c r="B69" s="274" t="s">
        <v>20</v>
      </c>
      <c r="C69" s="6">
        <v>1358.2085084412083</v>
      </c>
      <c r="D69" s="312"/>
      <c r="E69" s="6">
        <v>1260.3820557034605</v>
      </c>
      <c r="F69" s="312"/>
      <c r="G69" s="6">
        <v>1402.9982609475937</v>
      </c>
      <c r="H69" s="312"/>
    </row>
    <row r="70" spans="2:13" ht="13.5" customHeight="1">
      <c r="B70" s="275" t="s">
        <v>182</v>
      </c>
      <c r="C70" s="298">
        <v>-511.5453917173229</v>
      </c>
      <c r="D70" s="319"/>
      <c r="E70" s="298">
        <v>-422.42547700562767</v>
      </c>
      <c r="F70" s="319"/>
      <c r="G70" s="298">
        <v>-588.23411383178313</v>
      </c>
      <c r="H70" s="319"/>
    </row>
    <row r="71" spans="2:13" s="49" customFormat="1" ht="13.5" customHeight="1">
      <c r="B71" s="276" t="s">
        <v>183</v>
      </c>
      <c r="C71" s="287">
        <v>0.20015457721728752</v>
      </c>
      <c r="D71" s="321"/>
      <c r="E71" s="287">
        <v>0.16345681031901993</v>
      </c>
      <c r="F71" s="321"/>
      <c r="G71" s="287">
        <v>0.237968798954379</v>
      </c>
      <c r="H71" s="321"/>
    </row>
    <row r="72" spans="2:13" s="49" customFormat="1" ht="13.5" customHeight="1">
      <c r="B72" s="277" t="s">
        <v>170</v>
      </c>
      <c r="C72" s="84">
        <v>836.05657853569983</v>
      </c>
      <c r="D72" s="323"/>
      <c r="E72" s="84">
        <v>673.4280006663065</v>
      </c>
      <c r="F72" s="323"/>
      <c r="G72" s="84">
        <v>966.64906474875033</v>
      </c>
      <c r="H72" s="323"/>
    </row>
    <row r="73" spans="2:13" ht="13.5" customHeight="1">
      <c r="B73" s="274" t="s">
        <v>152</v>
      </c>
      <c r="C73" s="299">
        <v>0</v>
      </c>
      <c r="D73" s="312"/>
      <c r="E73" s="299">
        <v>-12</v>
      </c>
      <c r="F73" s="312"/>
      <c r="G73" s="299">
        <v>61.904535795580045</v>
      </c>
      <c r="H73" s="312"/>
    </row>
    <row r="74" spans="2:13" s="49" customFormat="1">
      <c r="B74" s="274" t="s">
        <v>151</v>
      </c>
      <c r="C74" s="299">
        <v>-15</v>
      </c>
      <c r="D74" s="312"/>
      <c r="E74" s="299">
        <v>3.7490998194127769</v>
      </c>
      <c r="F74" s="312"/>
      <c r="G74" s="299">
        <v>-23</v>
      </c>
      <c r="H74" s="312"/>
      <c r="I74" s="37"/>
      <c r="J74" s="37"/>
      <c r="K74" s="53"/>
      <c r="L74" s="53"/>
      <c r="M74" s="37"/>
    </row>
    <row r="75" spans="2:13" s="49" customFormat="1">
      <c r="B75" s="274" t="s">
        <v>172</v>
      </c>
      <c r="C75" s="299">
        <v>-59.439468763443138</v>
      </c>
      <c r="D75" s="312"/>
      <c r="E75" s="299">
        <v>2</v>
      </c>
      <c r="F75" s="312"/>
      <c r="G75" s="299">
        <v>-72.268289688817845</v>
      </c>
      <c r="H75" s="312"/>
      <c r="I75" s="37"/>
      <c r="J75" s="37"/>
      <c r="K75" s="53"/>
      <c r="L75" s="53"/>
      <c r="M75" s="37"/>
    </row>
    <row r="76" spans="2:13" ht="10.5" customHeight="1">
      <c r="B76" s="274" t="s">
        <v>184</v>
      </c>
      <c r="C76" s="299">
        <v>-11.666666666666668</v>
      </c>
      <c r="D76" s="312"/>
      <c r="E76" s="299">
        <v>0</v>
      </c>
      <c r="F76" s="312"/>
      <c r="G76" s="299">
        <v>-130</v>
      </c>
      <c r="H76" s="312"/>
    </row>
    <row r="77" spans="2:13">
      <c r="B77" s="274" t="s">
        <v>150</v>
      </c>
      <c r="C77" s="299">
        <v>-218.54642432833745</v>
      </c>
      <c r="D77" s="312"/>
      <c r="E77" s="299">
        <v>-189.66124375000001</v>
      </c>
      <c r="F77" s="312"/>
      <c r="G77" s="299">
        <v>-246.98781744827855</v>
      </c>
      <c r="H77" s="312"/>
    </row>
    <row r="78" spans="2:13">
      <c r="B78" s="274" t="s">
        <v>185</v>
      </c>
      <c r="C78" s="299">
        <v>-101.33065633376266</v>
      </c>
      <c r="D78" s="312"/>
      <c r="E78" s="299">
        <v>-61.030763589367716</v>
      </c>
      <c r="F78" s="312"/>
      <c r="G78" s="299">
        <v>-160</v>
      </c>
      <c r="H78" s="312"/>
    </row>
    <row r="79" spans="2:13">
      <c r="B79" s="278" t="s">
        <v>186</v>
      </c>
      <c r="C79" s="289">
        <v>461.07777660004331</v>
      </c>
      <c r="D79" s="324"/>
      <c r="E79" s="289">
        <v>559.91231065100624</v>
      </c>
      <c r="F79" s="324"/>
      <c r="G79" s="289">
        <v>319.29535514657732</v>
      </c>
      <c r="H79" s="324"/>
    </row>
    <row r="80" spans="2:13">
      <c r="B80" s="281"/>
      <c r="C80" s="291"/>
      <c r="D80" s="63" t="s">
        <v>188</v>
      </c>
      <c r="E80" s="291"/>
      <c r="F80" s="63" t="s">
        <v>188</v>
      </c>
      <c r="G80" s="291"/>
      <c r="H80" s="63" t="s">
        <v>188</v>
      </c>
    </row>
    <row r="81" spans="2:8">
      <c r="B81" s="279"/>
      <c r="C81" s="301"/>
      <c r="D81" s="63"/>
      <c r="E81" s="301"/>
      <c r="F81" s="63" t="s">
        <v>188</v>
      </c>
      <c r="G81" s="301"/>
      <c r="H81" s="63" t="s">
        <v>188</v>
      </c>
    </row>
    <row r="82" spans="2:8">
      <c r="B82" s="273" t="s">
        <v>154</v>
      </c>
      <c r="C82" s="300"/>
      <c r="D82" s="141"/>
      <c r="E82" s="300"/>
      <c r="F82" s="141" t="s">
        <v>188</v>
      </c>
      <c r="G82" s="300"/>
      <c r="H82" s="141" t="s">
        <v>188</v>
      </c>
    </row>
    <row r="83" spans="2:8">
      <c r="B83" s="280" t="s">
        <v>108</v>
      </c>
      <c r="C83" s="302">
        <v>3.995039773660737</v>
      </c>
      <c r="D83" s="104"/>
      <c r="E83" s="302">
        <v>3.2957651090841837</v>
      </c>
      <c r="F83" s="104"/>
      <c r="G83" s="302">
        <v>4.2722997771642426</v>
      </c>
      <c r="H83" s="328"/>
    </row>
    <row r="84" spans="2:8">
      <c r="B84" s="327"/>
      <c r="C84" s="329"/>
      <c r="D84" s="107"/>
      <c r="E84" s="329"/>
      <c r="F84" s="107"/>
      <c r="G84" s="329"/>
      <c r="H84" s="107"/>
    </row>
    <row r="85" spans="2:8">
      <c r="B85" s="44" t="s">
        <v>35</v>
      </c>
      <c r="D85" s="35"/>
      <c r="E85" s="25"/>
      <c r="F85" s="35"/>
      <c r="G85" s="25"/>
      <c r="H85" s="35"/>
    </row>
    <row r="86" spans="2:8">
      <c r="B86" s="1" t="s">
        <v>34</v>
      </c>
      <c r="D86" s="35"/>
      <c r="E86" s="25"/>
      <c r="F86" s="35"/>
      <c r="G86" s="25"/>
      <c r="H86" s="35"/>
    </row>
    <row r="87" spans="2:8">
      <c r="B87" s="356" t="s">
        <v>33</v>
      </c>
      <c r="C87" s="356"/>
      <c r="D87" s="356"/>
      <c r="E87" s="356"/>
      <c r="F87" s="356"/>
      <c r="G87" s="356"/>
      <c r="H87" s="356"/>
    </row>
    <row r="88" spans="2:8">
      <c r="D88" s="35"/>
      <c r="F88" s="38"/>
      <c r="H88" s="38"/>
    </row>
    <row r="89" spans="2:8">
      <c r="B89" s="1" t="s">
        <v>45</v>
      </c>
      <c r="D89" s="35"/>
      <c r="E89" s="24"/>
      <c r="F89" s="38"/>
      <c r="H89" s="38"/>
    </row>
  </sheetData>
  <mergeCells count="8">
    <mergeCell ref="B87:H87"/>
    <mergeCell ref="B2:H2"/>
    <mergeCell ref="C8:C9"/>
    <mergeCell ref="D8:D9"/>
    <mergeCell ref="E8:E9"/>
    <mergeCell ref="F8:F9"/>
    <mergeCell ref="G8:G9"/>
    <mergeCell ref="H8:H9"/>
  </mergeCells>
  <conditionalFormatting sqref="F54:F65 F67">
    <cfRule type="cellIs" dxfId="31" priority="13" stopIfTrue="1" operator="equal">
      <formula>-1</formula>
    </cfRule>
    <cfRule type="cellIs" dxfId="30" priority="14" stopIfTrue="1" operator="equal">
      <formula>#DIV/0!</formula>
    </cfRule>
  </conditionalFormatting>
  <conditionalFormatting sqref="H54:H65 H67">
    <cfRule type="cellIs" dxfId="29" priority="5" stopIfTrue="1" operator="equal">
      <formula>-1</formula>
    </cfRule>
    <cfRule type="cellIs" dxfId="28" priority="6" stopIfTrue="1" operator="equal">
      <formula>#DIV/0!</formula>
    </cfRule>
  </conditionalFormatting>
  <conditionalFormatting sqref="F72">
    <cfRule type="cellIs" dxfId="27" priority="9" stopIfTrue="1" operator="equal">
      <formula>-1</formula>
    </cfRule>
    <cfRule type="cellIs" dxfId="26" priority="10" stopIfTrue="1" operator="equal">
      <formula>#DIV/0!</formula>
    </cfRule>
  </conditionalFormatting>
  <conditionalFormatting sqref="H83:H84">
    <cfRule type="cellIs" dxfId="25" priority="7" stopIfTrue="1" operator="equal">
      <formula>-1</formula>
    </cfRule>
    <cfRule type="cellIs" dxfId="24" priority="8" stopIfTrue="1" operator="equal">
      <formula>#DIV/0!</formula>
    </cfRule>
  </conditionalFormatting>
  <conditionalFormatting sqref="F73:F79 F69">
    <cfRule type="cellIs" dxfId="23" priority="11" stopIfTrue="1" operator="equal">
      <formula>-1</formula>
    </cfRule>
    <cfRule type="cellIs" dxfId="22" priority="12" stopIfTrue="1" operator="equal">
      <formula>#DIV/0!</formula>
    </cfRule>
  </conditionalFormatting>
  <conditionalFormatting sqref="H73:H79 H69">
    <cfRule type="cellIs" dxfId="21" priority="3" stopIfTrue="1" operator="equal">
      <formula>-1</formula>
    </cfRule>
    <cfRule type="cellIs" dxfId="20" priority="4" stopIfTrue="1" operator="equal">
      <formula>#DIV/0!</formula>
    </cfRule>
  </conditionalFormatting>
  <conditionalFormatting sqref="H72">
    <cfRule type="cellIs" dxfId="19" priority="1" stopIfTrue="1" operator="equal">
      <formula>-1</formula>
    </cfRule>
    <cfRule type="cellIs" dxfId="18" priority="2" stopIfTrue="1" operator="equal">
      <formula>#DIV/0!</formula>
    </cfRule>
  </conditionalFormatting>
  <conditionalFormatting sqref="F14:F16 F19:F21 F24:F28 F31:F35 F37:F49">
    <cfRule type="cellIs" dxfId="17" priority="53" stopIfTrue="1" operator="equal">
      <formula>-1</formula>
    </cfRule>
    <cfRule type="cellIs" dxfId="16" priority="54" stopIfTrue="1" operator="equal">
      <formula>#DIV/0!</formula>
    </cfRule>
  </conditionalFormatting>
  <conditionalFormatting sqref="D14:D16 D19:D21 D24:D28 D31:D35 D37:D49">
    <cfRule type="cellIs" dxfId="15" priority="51" stopIfTrue="1" operator="equal">
      <formula>-1</formula>
    </cfRule>
    <cfRule type="cellIs" dxfId="14" priority="52" stopIfTrue="1" operator="equal">
      <formula>#DIV/0!</formula>
    </cfRule>
  </conditionalFormatting>
  <conditionalFormatting sqref="D54:D65 D67">
    <cfRule type="cellIs" dxfId="13" priority="21" stopIfTrue="1" operator="equal">
      <formula>-1</formula>
    </cfRule>
    <cfRule type="cellIs" dxfId="12" priority="22" stopIfTrue="1" operator="equal">
      <formula>#DIV/0!</formula>
    </cfRule>
  </conditionalFormatting>
  <conditionalFormatting sqref="D72">
    <cfRule type="cellIs" dxfId="11" priority="17" stopIfTrue="1" operator="equal">
      <formula>-1</formula>
    </cfRule>
    <cfRule type="cellIs" dxfId="10" priority="18" stopIfTrue="1" operator="equal">
      <formula>#DIV/0!</formula>
    </cfRule>
  </conditionalFormatting>
  <conditionalFormatting sqref="D73:D79 D69">
    <cfRule type="cellIs" dxfId="9" priority="19" stopIfTrue="1" operator="equal">
      <formula>-1</formula>
    </cfRule>
    <cfRule type="cellIs" dxfId="8" priority="20" stopIfTrue="1" operator="equal">
      <formula>#DIV/0!</formula>
    </cfRule>
  </conditionalFormatting>
  <conditionalFormatting sqref="F83:F84">
    <cfRule type="cellIs" dxfId="7" priority="15" stopIfTrue="1" operator="equal">
      <formula>-1</formula>
    </cfRule>
    <cfRule type="cellIs" dxfId="6" priority="16" stopIfTrue="1" operator="equal">
      <formula>#DIV/0!</formula>
    </cfRule>
  </conditionalFormatting>
  <conditionalFormatting sqref="F50:F53">
    <cfRule type="cellIs" dxfId="5" priority="27" stopIfTrue="1" operator="equal">
      <formula>-1</formula>
    </cfRule>
    <cfRule type="cellIs" dxfId="4" priority="28" stopIfTrue="1" operator="equal">
      <formula>#DIV/0!</formula>
    </cfRule>
  </conditionalFormatting>
  <conditionalFormatting sqref="D50:D53">
    <cfRule type="cellIs" dxfId="3" priority="25" stopIfTrue="1" operator="equal">
      <formula>-1</formula>
    </cfRule>
    <cfRule type="cellIs" dxfId="2" priority="26" stopIfTrue="1" operator="equal">
      <formula>#DIV/0!</formula>
    </cfRule>
  </conditionalFormatting>
  <conditionalFormatting sqref="D83:D84">
    <cfRule type="cellIs" dxfId="1" priority="23" stopIfTrue="1" operator="equal">
      <formula>-1</formula>
    </cfRule>
    <cfRule type="cellIs" dxfId="0" priority="24" stopIfTrue="1" operator="equal">
      <formula>#DIV/0!</formula>
    </cfRule>
  </conditionalFormatting>
  <hyperlinks>
    <hyperlink ref="B4" location="Home!Print_Area" display="Return to Home page"/>
  </hyperlinks>
  <printOptions verticalCentered="1"/>
  <pageMargins left="0.7" right="0.7" top="0.75" bottom="0.75" header="0.3" footer="0.3"/>
  <pageSetup paperSize="9" scale="45" orientation="landscape" r:id="rId1"/>
  <headerFooter alignWithMargins="0">
    <oddHeader>&amp;R&amp;G</oddHeader>
    <oddFooter>&amp;L&amp;8Telenet - Analyst Consensus Q1 2018</oddFooter>
  </headerFooter>
  <legacyDrawingHF r:id="rId2"/>
</worksheet>
</file>

<file path=xl/worksheets/sheet7.xml><?xml version="1.0" encoding="utf-8"?>
<worksheet xmlns="http://schemas.openxmlformats.org/spreadsheetml/2006/main" xmlns:r="http://schemas.openxmlformats.org/officeDocument/2006/relationships">
  <sheetPr>
    <tabColor rgb="FFFFCC00"/>
    <pageSetUpPr fitToPage="1"/>
  </sheetPr>
  <dimension ref="B2:E31"/>
  <sheetViews>
    <sheetView showGridLines="0" zoomScale="90" zoomScaleNormal="90" workbookViewId="0">
      <selection activeCell="I16" sqref="I16"/>
    </sheetView>
  </sheetViews>
  <sheetFormatPr defaultRowHeight="12"/>
  <cols>
    <col min="1" max="1" width="3" style="1" customWidth="1"/>
    <col min="2" max="2" width="52.7109375" style="1" customWidth="1"/>
    <col min="3" max="3" width="43.7109375" style="1" customWidth="1"/>
    <col min="4" max="4" width="2.7109375" style="1" customWidth="1"/>
    <col min="5" max="16384" width="9.140625" style="1"/>
  </cols>
  <sheetData>
    <row r="2" spans="2:3" ht="18">
      <c r="B2" s="355" t="s">
        <v>39</v>
      </c>
      <c r="C2" s="355"/>
    </row>
    <row r="3" spans="2:3" ht="18.75" thickBot="1">
      <c r="B3" s="42"/>
      <c r="C3" s="42"/>
    </row>
    <row r="4" spans="2:3" ht="19.5" thickTop="1" thickBot="1">
      <c r="B4" s="43" t="s">
        <v>32</v>
      </c>
      <c r="C4" s="42"/>
    </row>
    <row r="5" spans="2:3" ht="12.75" thickTop="1"/>
    <row r="9" spans="2:3" ht="15" customHeight="1">
      <c r="B9" s="12" t="s">
        <v>41</v>
      </c>
      <c r="C9" s="13" t="s">
        <v>40</v>
      </c>
    </row>
    <row r="10" spans="2:3" ht="13.5" customHeight="1">
      <c r="B10" s="79" t="s">
        <v>189</v>
      </c>
      <c r="C10" s="74" t="s">
        <v>202</v>
      </c>
    </row>
    <row r="11" spans="2:3" ht="13.5" customHeight="1">
      <c r="B11" s="79" t="s">
        <v>47</v>
      </c>
      <c r="C11" s="74" t="s">
        <v>48</v>
      </c>
    </row>
    <row r="12" spans="2:3" ht="13.5" customHeight="1">
      <c r="B12" s="79" t="s">
        <v>190</v>
      </c>
      <c r="C12" s="74" t="s">
        <v>203</v>
      </c>
    </row>
    <row r="13" spans="2:3" ht="13.5" customHeight="1">
      <c r="B13" s="79" t="s">
        <v>106</v>
      </c>
      <c r="C13" s="74" t="s">
        <v>104</v>
      </c>
    </row>
    <row r="14" spans="2:3" ht="13.5" customHeight="1">
      <c r="B14" s="79" t="s">
        <v>85</v>
      </c>
      <c r="C14" s="74" t="s">
        <v>86</v>
      </c>
    </row>
    <row r="15" spans="2:3" ht="13.5" customHeight="1">
      <c r="B15" s="79" t="s">
        <v>87</v>
      </c>
      <c r="C15" s="74" t="s">
        <v>88</v>
      </c>
    </row>
    <row r="16" spans="2:3" ht="13.5" customHeight="1">
      <c r="B16" s="79" t="s">
        <v>101</v>
      </c>
      <c r="C16" s="74" t="s">
        <v>102</v>
      </c>
    </row>
    <row r="17" spans="2:5" ht="13.5" customHeight="1">
      <c r="B17" s="79" t="s">
        <v>157</v>
      </c>
      <c r="C17" s="74" t="s">
        <v>158</v>
      </c>
    </row>
    <row r="18" spans="2:5" ht="13.5" customHeight="1">
      <c r="B18" s="79" t="s">
        <v>42</v>
      </c>
      <c r="C18" s="74" t="s">
        <v>46</v>
      </c>
    </row>
    <row r="19" spans="2:5" ht="13.5" customHeight="1">
      <c r="B19" s="79" t="s">
        <v>191</v>
      </c>
      <c r="C19" s="74" t="s">
        <v>105</v>
      </c>
    </row>
    <row r="20" spans="2:5" ht="13.5" customHeight="1">
      <c r="B20" s="79" t="s">
        <v>99</v>
      </c>
      <c r="C20" s="74" t="s">
        <v>100</v>
      </c>
    </row>
    <row r="21" spans="2:5" ht="13.5" customHeight="1">
      <c r="B21" s="79" t="s">
        <v>159</v>
      </c>
      <c r="C21" s="74" t="s">
        <v>160</v>
      </c>
    </row>
    <row r="22" spans="2:5" ht="13.5" customHeight="1">
      <c r="B22" s="79" t="s">
        <v>161</v>
      </c>
      <c r="C22" s="74" t="s">
        <v>162</v>
      </c>
    </row>
    <row r="23" spans="2:5" ht="13.5" customHeight="1">
      <c r="B23" s="217" t="s">
        <v>163</v>
      </c>
      <c r="C23" s="218" t="s">
        <v>164</v>
      </c>
    </row>
    <row r="24" spans="2:5" ht="13.5" customHeight="1">
      <c r="B24" s="50"/>
      <c r="C24" s="51"/>
    </row>
    <row r="25" spans="2:5" ht="13.5" customHeight="1"/>
    <row r="26" spans="2:5" ht="13.5" customHeight="1"/>
    <row r="27" spans="2:5" ht="13.5" customHeight="1"/>
    <row r="28" spans="2:5" s="49" customFormat="1" ht="13.5" customHeight="1">
      <c r="B28" s="1"/>
      <c r="C28" s="1"/>
    </row>
    <row r="29" spans="2:5" ht="13.5" customHeight="1"/>
    <row r="30" spans="2:5" ht="13.5" customHeight="1"/>
    <row r="31" spans="2:5" ht="81.75" customHeight="1">
      <c r="D31" s="123"/>
      <c r="E31" s="123"/>
    </row>
  </sheetData>
  <mergeCells count="1">
    <mergeCell ref="B2:C2"/>
  </mergeCells>
  <hyperlinks>
    <hyperlink ref="B4" location="Home!Print_Area" display="Return to Home page"/>
  </hyperlinks>
  <printOptions verticalCentered="1"/>
  <pageMargins left="0.7" right="0.7" top="0.75" bottom="0.75" header="0.3" footer="0.3"/>
  <pageSetup paperSize="9" scale="79" orientation="landscape" r:id="rId1"/>
  <headerFooter alignWithMargins="0">
    <oddHeader>&amp;R&amp;G</oddHeader>
    <oddFooter>&amp;L&amp;8Telenet - Analyst Consensus Q1 2018</oddFooter>
  </headerFooter>
  <legacyDrawingHF r:id="rId2"/>
</worksheet>
</file>

<file path=xl/worksheets/sheet8.xml><?xml version="1.0" encoding="utf-8"?>
<worksheet xmlns="http://schemas.openxmlformats.org/spreadsheetml/2006/main" xmlns:r="http://schemas.openxmlformats.org/officeDocument/2006/relationships">
  <sheetPr>
    <tabColor rgb="FFF2CE00"/>
    <pageSetUpPr fitToPage="1"/>
  </sheetPr>
  <dimension ref="A1:W56"/>
  <sheetViews>
    <sheetView showGridLines="0" showRuler="0" topLeftCell="A17" zoomScale="90" zoomScaleNormal="90" workbookViewId="0">
      <selection activeCell="J35" sqref="J35"/>
    </sheetView>
  </sheetViews>
  <sheetFormatPr defaultRowHeight="11.25"/>
  <cols>
    <col min="1" max="1" width="47.7109375" style="157" bestFit="1" customWidth="1"/>
    <col min="2" max="5" width="10" style="157" customWidth="1"/>
    <col min="6" max="6" width="2.85546875" style="157" customWidth="1"/>
    <col min="7" max="9" width="10.42578125" style="157" customWidth="1"/>
    <col min="10" max="10" width="14.7109375" style="157" customWidth="1"/>
    <col min="11" max="11" width="47.7109375" style="157" bestFit="1" customWidth="1"/>
    <col min="12" max="15" width="10" style="157" customWidth="1"/>
    <col min="16" max="16" width="2.85546875" style="157" customWidth="1"/>
    <col min="17" max="19" width="10.42578125" style="157" customWidth="1"/>
    <col min="20" max="22" width="9.140625" style="157"/>
    <col min="23" max="23" width="19.28515625" style="157" customWidth="1"/>
    <col min="24" max="16384" width="9.140625" style="157"/>
  </cols>
  <sheetData>
    <row r="1" spans="1:23" s="155" customFormat="1" ht="36" customHeight="1">
      <c r="A1" s="154"/>
    </row>
    <row r="2" spans="1:23" ht="25.5" customHeight="1">
      <c r="A2" s="156" t="s">
        <v>169</v>
      </c>
      <c r="K2" s="156" t="s">
        <v>168</v>
      </c>
      <c r="V2" s="162"/>
      <c r="W2" s="162"/>
    </row>
    <row r="3" spans="1:23" ht="4.5" customHeight="1">
      <c r="V3" s="162"/>
      <c r="W3" s="162"/>
    </row>
    <row r="4" spans="1:23" s="160" customFormat="1" ht="25.5" customHeight="1" thickBot="1">
      <c r="A4" s="158" t="s">
        <v>114</v>
      </c>
      <c r="B4" s="159" t="s">
        <v>115</v>
      </c>
      <c r="C4" s="159" t="s">
        <v>116</v>
      </c>
      <c r="D4" s="159" t="s">
        <v>117</v>
      </c>
      <c r="E4" s="159" t="s">
        <v>118</v>
      </c>
      <c r="F4" s="159"/>
      <c r="G4" s="159" t="s">
        <v>119</v>
      </c>
      <c r="H4" s="159" t="s">
        <v>120</v>
      </c>
      <c r="I4" s="159" t="s">
        <v>121</v>
      </c>
      <c r="K4" s="158" t="s">
        <v>114</v>
      </c>
      <c r="L4" s="159" t="s">
        <v>115</v>
      </c>
      <c r="M4" s="159" t="s">
        <v>116</v>
      </c>
      <c r="N4" s="159" t="s">
        <v>117</v>
      </c>
      <c r="O4" s="159" t="s">
        <v>118</v>
      </c>
      <c r="P4" s="159"/>
      <c r="Q4" s="159" t="s">
        <v>119</v>
      </c>
      <c r="R4" s="159" t="s">
        <v>120</v>
      </c>
      <c r="S4" s="159" t="s">
        <v>121</v>
      </c>
      <c r="V4" s="162"/>
      <c r="W4" s="162"/>
    </row>
    <row r="5" spans="1:23" ht="4.5" customHeight="1">
      <c r="V5" s="162"/>
      <c r="W5" s="162"/>
    </row>
    <row r="6" spans="1:23" s="162" customFormat="1" ht="15" customHeight="1">
      <c r="A6" s="161" t="s">
        <v>122</v>
      </c>
      <c r="G6" s="163"/>
      <c r="H6" s="163"/>
      <c r="I6" s="163"/>
      <c r="K6" s="161" t="s">
        <v>122</v>
      </c>
      <c r="Q6" s="163"/>
      <c r="R6" s="163"/>
      <c r="S6" s="163"/>
    </row>
    <row r="7" spans="1:23" s="162" customFormat="1" ht="4.5" customHeight="1">
      <c r="G7" s="163"/>
      <c r="H7" s="163"/>
      <c r="I7" s="163"/>
      <c r="L7" s="164"/>
      <c r="M7" s="164"/>
      <c r="N7" s="164"/>
      <c r="O7" s="164"/>
      <c r="P7" s="164"/>
      <c r="Q7" s="164"/>
      <c r="R7" s="164"/>
      <c r="S7" s="164"/>
      <c r="V7" s="171"/>
      <c r="W7" s="171"/>
    </row>
    <row r="8" spans="1:23" s="162" customFormat="1" ht="15" customHeight="1">
      <c r="A8" s="165" t="s">
        <v>54</v>
      </c>
      <c r="B8" s="166"/>
      <c r="C8" s="166"/>
      <c r="D8" s="166"/>
      <c r="E8" s="166"/>
      <c r="F8" s="166"/>
      <c r="G8" s="166"/>
      <c r="H8" s="166"/>
      <c r="I8" s="166"/>
      <c r="K8" s="165" t="s">
        <v>54</v>
      </c>
    </row>
    <row r="9" spans="1:23" s="162" customFormat="1" ht="15" customHeight="1">
      <c r="A9" s="167" t="s">
        <v>123</v>
      </c>
      <c r="B9" s="168">
        <v>141</v>
      </c>
      <c r="C9" s="168">
        <v>143.10000000000002</v>
      </c>
      <c r="D9" s="168">
        <v>148.19999999999999</v>
      </c>
      <c r="E9" s="168">
        <v>149.19999999999999</v>
      </c>
      <c r="F9" s="168"/>
      <c r="G9" s="168">
        <v>284.10000000000002</v>
      </c>
      <c r="H9" s="168">
        <v>432.3</v>
      </c>
      <c r="I9" s="168">
        <v>581.5</v>
      </c>
      <c r="K9" s="167" t="s">
        <v>123</v>
      </c>
      <c r="L9" s="168">
        <v>148.65611242740786</v>
      </c>
      <c r="M9" s="168">
        <v>149.80025292559694</v>
      </c>
      <c r="N9" s="168">
        <v>148.65215222406781</v>
      </c>
      <c r="O9" s="168">
        <v>149.68651408898361</v>
      </c>
      <c r="P9" s="168"/>
      <c r="Q9" s="168">
        <v>298.4563653530048</v>
      </c>
      <c r="R9" s="168">
        <v>447.10851757707258</v>
      </c>
      <c r="S9" s="168">
        <v>596.79503166605616</v>
      </c>
      <c r="V9" s="171"/>
      <c r="W9" s="171"/>
    </row>
    <row r="10" spans="1:23" s="162" customFormat="1" ht="15" customHeight="1">
      <c r="A10" s="167" t="s">
        <v>124</v>
      </c>
      <c r="B10" s="168">
        <v>148</v>
      </c>
      <c r="C10" s="168">
        <v>150.5</v>
      </c>
      <c r="D10" s="168">
        <v>154.60000000000002</v>
      </c>
      <c r="E10" s="168">
        <v>153.69999999999999</v>
      </c>
      <c r="F10" s="168"/>
      <c r="G10" s="168">
        <v>298.5</v>
      </c>
      <c r="H10" s="168">
        <v>453.1</v>
      </c>
      <c r="I10" s="168">
        <v>606.79999999999995</v>
      </c>
      <c r="K10" s="167" t="s">
        <v>124</v>
      </c>
      <c r="L10" s="168">
        <v>152.0757141447184</v>
      </c>
      <c r="M10" s="168">
        <v>154.28571739630181</v>
      </c>
      <c r="N10" s="168">
        <v>155.30975279632023</v>
      </c>
      <c r="O10" s="168">
        <v>154.21931087795187</v>
      </c>
      <c r="P10" s="168"/>
      <c r="Q10" s="168">
        <v>306.36143154102024</v>
      </c>
      <c r="R10" s="168">
        <v>461.67118433734049</v>
      </c>
      <c r="S10" s="168">
        <v>615.89049521529239</v>
      </c>
    </row>
    <row r="11" spans="1:23" s="162" customFormat="1" ht="15" customHeight="1">
      <c r="A11" s="167" t="s">
        <v>125</v>
      </c>
      <c r="B11" s="168">
        <v>60.4</v>
      </c>
      <c r="C11" s="168">
        <v>59.000000000000007</v>
      </c>
      <c r="D11" s="168">
        <v>60.5</v>
      </c>
      <c r="E11" s="168">
        <v>59.7</v>
      </c>
      <c r="F11" s="168"/>
      <c r="G11" s="168">
        <v>119.4</v>
      </c>
      <c r="H11" s="168">
        <v>179.9</v>
      </c>
      <c r="I11" s="168">
        <v>239.6</v>
      </c>
      <c r="K11" s="167" t="s">
        <v>125</v>
      </c>
      <c r="L11" s="168">
        <v>62.534775255983199</v>
      </c>
      <c r="M11" s="168">
        <v>60.97217537364466</v>
      </c>
      <c r="N11" s="168">
        <v>60.548062861227756</v>
      </c>
      <c r="O11" s="168">
        <v>59.794634753058872</v>
      </c>
      <c r="P11" s="168"/>
      <c r="Q11" s="168">
        <v>123.50695062962785</v>
      </c>
      <c r="R11" s="168">
        <v>184.0550134908556</v>
      </c>
      <c r="S11" s="168">
        <v>243.84964824391449</v>
      </c>
      <c r="V11" s="165"/>
      <c r="W11" s="165"/>
    </row>
    <row r="12" spans="1:23" s="171" customFormat="1" ht="18" customHeight="1">
      <c r="A12" s="169" t="s">
        <v>56</v>
      </c>
      <c r="B12" s="170">
        <v>349.4</v>
      </c>
      <c r="C12" s="170">
        <v>352.6</v>
      </c>
      <c r="D12" s="170">
        <v>363.29999999999995</v>
      </c>
      <c r="E12" s="170">
        <v>362.6</v>
      </c>
      <c r="F12" s="170"/>
      <c r="G12" s="170">
        <v>702</v>
      </c>
      <c r="H12" s="170">
        <v>1065.3</v>
      </c>
      <c r="I12" s="170">
        <v>1427.9</v>
      </c>
      <c r="K12" s="169" t="s">
        <v>56</v>
      </c>
      <c r="L12" s="170">
        <v>363.26660182810946</v>
      </c>
      <c r="M12" s="170">
        <v>365.05814569554343</v>
      </c>
      <c r="N12" s="170">
        <v>364.50996788161581</v>
      </c>
      <c r="O12" s="170">
        <v>363.70045971999434</v>
      </c>
      <c r="P12" s="170"/>
      <c r="Q12" s="170">
        <v>728.32474752365283</v>
      </c>
      <c r="R12" s="170">
        <v>1092.8347154052688</v>
      </c>
      <c r="S12" s="170">
        <v>1456.5351751252631</v>
      </c>
      <c r="V12" s="173"/>
      <c r="W12" s="173"/>
    </row>
    <row r="13" spans="1:23" s="162" customFormat="1" ht="15" customHeight="1">
      <c r="A13" s="167" t="s">
        <v>126</v>
      </c>
      <c r="B13" s="168">
        <v>127</v>
      </c>
      <c r="C13" s="168">
        <v>128</v>
      </c>
      <c r="D13" s="168">
        <v>131.1</v>
      </c>
      <c r="E13" s="168">
        <v>122.3</v>
      </c>
      <c r="F13" s="168"/>
      <c r="G13" s="168">
        <v>255</v>
      </c>
      <c r="H13" s="168">
        <v>386.1</v>
      </c>
      <c r="I13" s="168">
        <v>508.40000000000003</v>
      </c>
      <c r="K13" s="167" t="s">
        <v>126</v>
      </c>
      <c r="L13" s="168">
        <v>118.1646247702036</v>
      </c>
      <c r="M13" s="168">
        <v>122.05714282146539</v>
      </c>
      <c r="N13" s="168">
        <v>124.85840050684325</v>
      </c>
      <c r="O13" s="168">
        <v>118.0614666695006</v>
      </c>
      <c r="P13" s="168"/>
      <c r="Q13" s="168">
        <v>240.22176759166899</v>
      </c>
      <c r="R13" s="168">
        <v>365.08016809851222</v>
      </c>
      <c r="S13" s="168">
        <v>483.14163476801281</v>
      </c>
      <c r="V13" s="157"/>
      <c r="W13" s="157"/>
    </row>
    <row r="14" spans="1:23" s="171" customFormat="1" ht="18" customHeight="1">
      <c r="A14" s="169" t="s">
        <v>57</v>
      </c>
      <c r="B14" s="170">
        <v>476.4</v>
      </c>
      <c r="C14" s="170">
        <v>480.6</v>
      </c>
      <c r="D14" s="170">
        <v>494.4</v>
      </c>
      <c r="E14" s="170">
        <v>484.90000000000003</v>
      </c>
      <c r="F14" s="170"/>
      <c r="G14" s="170">
        <v>957</v>
      </c>
      <c r="H14" s="170">
        <v>1451.4</v>
      </c>
      <c r="I14" s="170">
        <v>1936.3000000000002</v>
      </c>
      <c r="K14" s="169" t="s">
        <v>57</v>
      </c>
      <c r="L14" s="170">
        <v>481.43122659831306</v>
      </c>
      <c r="M14" s="170">
        <v>487.11528851700882</v>
      </c>
      <c r="N14" s="170">
        <v>489.36836838845909</v>
      </c>
      <c r="O14" s="170">
        <v>481.76192638949493</v>
      </c>
      <c r="P14" s="170"/>
      <c r="Q14" s="172">
        <v>968.54651511532188</v>
      </c>
      <c r="R14" s="172">
        <v>1457.9148835037809</v>
      </c>
      <c r="S14" s="172">
        <v>1939.676809893276</v>
      </c>
      <c r="V14" s="157"/>
      <c r="W14" s="157"/>
    </row>
    <row r="15" spans="1:23" s="162" customFormat="1" ht="15" customHeight="1">
      <c r="A15" s="165" t="s">
        <v>13</v>
      </c>
      <c r="B15" s="168">
        <v>40.4</v>
      </c>
      <c r="C15" s="168">
        <v>39.987662759603502</v>
      </c>
      <c r="D15" s="168">
        <v>41.589370423785198</v>
      </c>
      <c r="E15" s="168">
        <v>41.1919902587629</v>
      </c>
      <c r="F15" s="168"/>
      <c r="G15" s="168">
        <v>80.387662759603501</v>
      </c>
      <c r="H15" s="168">
        <v>121.9770331833887</v>
      </c>
      <c r="I15" s="168">
        <v>163.1690234421516</v>
      </c>
      <c r="K15" s="165" t="s">
        <v>13</v>
      </c>
      <c r="L15" s="168">
        <v>42.038633325830595</v>
      </c>
      <c r="M15" s="168">
        <v>46.883458312033696</v>
      </c>
      <c r="N15" s="168">
        <v>54.851939782283516</v>
      </c>
      <c r="O15" s="168">
        <v>56.387712923818427</v>
      </c>
      <c r="P15" s="168"/>
      <c r="Q15" s="168">
        <v>88.922091637864298</v>
      </c>
      <c r="R15" s="168">
        <v>143.77403142014782</v>
      </c>
      <c r="S15" s="168">
        <v>200.16174434396623</v>
      </c>
      <c r="V15" s="157"/>
      <c r="W15" s="157"/>
    </row>
    <row r="16" spans="1:23" s="165" customFormat="1" ht="15" customHeight="1">
      <c r="A16" s="165" t="s">
        <v>55</v>
      </c>
      <c r="B16" s="168">
        <v>97</v>
      </c>
      <c r="C16" s="168">
        <v>101.5</v>
      </c>
      <c r="D16" s="168">
        <v>108.7</v>
      </c>
      <c r="E16" s="168">
        <v>114.4</v>
      </c>
      <c r="F16" s="168"/>
      <c r="G16" s="168">
        <v>198.5</v>
      </c>
      <c r="H16" s="168">
        <v>307.2</v>
      </c>
      <c r="I16" s="168">
        <v>421.6</v>
      </c>
      <c r="K16" s="165" t="s">
        <v>55</v>
      </c>
      <c r="L16" s="168">
        <v>98.055617446422431</v>
      </c>
      <c r="M16" s="168">
        <v>102.22790834072021</v>
      </c>
      <c r="N16" s="168">
        <v>107.67653983485177</v>
      </c>
      <c r="O16" s="168">
        <v>109.60377812867856</v>
      </c>
      <c r="P16" s="168"/>
      <c r="Q16" s="168">
        <v>200.28352578714265</v>
      </c>
      <c r="R16" s="168">
        <v>307.96006562199443</v>
      </c>
      <c r="S16" s="168">
        <v>417.56384375067296</v>
      </c>
      <c r="V16" s="157"/>
      <c r="W16" s="157"/>
    </row>
    <row r="17" spans="1:23" s="173" customFormat="1" ht="18" customHeight="1">
      <c r="A17" s="169" t="s">
        <v>15</v>
      </c>
      <c r="B17" s="222">
        <v>613.79999999999995</v>
      </c>
      <c r="C17" s="222">
        <v>622.09999999999991</v>
      </c>
      <c r="D17" s="222">
        <v>644.70000000000005</v>
      </c>
      <c r="E17" s="222">
        <v>640.5</v>
      </c>
      <c r="F17" s="222"/>
      <c r="G17" s="222">
        <v>1235.8999999999999</v>
      </c>
      <c r="H17" s="222">
        <v>1880.6</v>
      </c>
      <c r="I17" s="222">
        <v>2521.1</v>
      </c>
      <c r="K17" s="169" t="s">
        <v>15</v>
      </c>
      <c r="L17" s="222">
        <v>621.52547737056602</v>
      </c>
      <c r="M17" s="222">
        <v>636.22665516976269</v>
      </c>
      <c r="N17" s="222">
        <v>651.89684800559428</v>
      </c>
      <c r="O17" s="222">
        <v>647.75341744199193</v>
      </c>
      <c r="P17" s="222"/>
      <c r="Q17" s="222">
        <v>1257.7521325403288</v>
      </c>
      <c r="R17" s="222">
        <v>1909.6489805459232</v>
      </c>
      <c r="S17" s="222">
        <v>2557.4023979879148</v>
      </c>
      <c r="V17" s="160"/>
      <c r="W17" s="160"/>
    </row>
    <row r="18" spans="1:23">
      <c r="E18" s="221"/>
    </row>
    <row r="19" spans="1:23">
      <c r="M19" s="174"/>
      <c r="Q19" s="174"/>
      <c r="V19" s="162"/>
      <c r="W19" s="162"/>
    </row>
    <row r="20" spans="1:23" ht="25.5" customHeight="1">
      <c r="A20" s="156" t="s">
        <v>169</v>
      </c>
      <c r="K20" s="156" t="s">
        <v>168</v>
      </c>
      <c r="V20" s="162"/>
      <c r="W20" s="162"/>
    </row>
    <row r="21" spans="1:23" ht="4.5" customHeight="1">
      <c r="V21" s="165"/>
      <c r="W21" s="165"/>
    </row>
    <row r="22" spans="1:23" s="160" customFormat="1" ht="25.5" customHeight="1" thickBot="1">
      <c r="A22" s="158" t="s">
        <v>114</v>
      </c>
      <c r="B22" s="159" t="s">
        <v>115</v>
      </c>
      <c r="C22" s="159" t="s">
        <v>116</v>
      </c>
      <c r="D22" s="159" t="s">
        <v>117</v>
      </c>
      <c r="E22" s="159" t="s">
        <v>118</v>
      </c>
      <c r="F22" s="159"/>
      <c r="G22" s="159" t="s">
        <v>119</v>
      </c>
      <c r="H22" s="159" t="s">
        <v>120</v>
      </c>
      <c r="I22" s="159" t="s">
        <v>121</v>
      </c>
      <c r="K22" s="158" t="s">
        <v>114</v>
      </c>
      <c r="L22" s="159" t="s">
        <v>115</v>
      </c>
      <c r="M22" s="159" t="s">
        <v>116</v>
      </c>
      <c r="N22" s="159" t="s">
        <v>117</v>
      </c>
      <c r="O22" s="159" t="s">
        <v>118</v>
      </c>
      <c r="P22" s="159"/>
      <c r="Q22" s="159" t="s">
        <v>119</v>
      </c>
      <c r="R22" s="159" t="s">
        <v>120</v>
      </c>
      <c r="S22" s="159" t="s">
        <v>121</v>
      </c>
      <c r="V22" s="165"/>
      <c r="W22" s="165"/>
    </row>
    <row r="23" spans="1:23" ht="4.5" customHeight="1">
      <c r="V23" s="165"/>
      <c r="W23" s="165"/>
    </row>
    <row r="24" spans="1:23" s="162" customFormat="1" ht="12.75" customHeight="1">
      <c r="A24" s="175" t="s">
        <v>127</v>
      </c>
      <c r="B24" s="220"/>
      <c r="C24" s="220"/>
      <c r="D24" s="220"/>
      <c r="E24" s="220"/>
      <c r="K24" s="175" t="s">
        <v>127</v>
      </c>
      <c r="L24" s="220"/>
      <c r="M24" s="220"/>
      <c r="N24" s="220"/>
      <c r="O24" s="220"/>
      <c r="V24" s="171"/>
      <c r="W24" s="171"/>
    </row>
    <row r="25" spans="1:23" s="162" customFormat="1" ht="4.5" customHeight="1">
      <c r="A25" s="175"/>
      <c r="B25" s="220"/>
      <c r="C25" s="220"/>
      <c r="D25" s="220"/>
      <c r="E25" s="220"/>
      <c r="K25" s="175"/>
      <c r="L25" s="220"/>
      <c r="M25" s="220"/>
      <c r="N25" s="220"/>
      <c r="O25" s="220"/>
      <c r="V25" s="165"/>
      <c r="W25" s="165"/>
    </row>
    <row r="26" spans="1:23" s="165" customFormat="1" ht="15" customHeight="1">
      <c r="A26" s="165" t="s">
        <v>128</v>
      </c>
      <c r="B26" s="220">
        <v>-49.1</v>
      </c>
      <c r="C26" s="220">
        <v>-41.9</v>
      </c>
      <c r="D26" s="220">
        <v>-44.800000000000011</v>
      </c>
      <c r="E26" s="220">
        <v>-45.6</v>
      </c>
      <c r="G26" s="220">
        <v>-91</v>
      </c>
      <c r="H26" s="176">
        <v>-135.80000000000001</v>
      </c>
      <c r="I26" s="176">
        <v>-181.4</v>
      </c>
      <c r="K26" s="165" t="s">
        <v>128</v>
      </c>
      <c r="L26" s="220">
        <v>-49.618168939999997</v>
      </c>
      <c r="M26" s="220">
        <v>-42.347546840000007</v>
      </c>
      <c r="N26" s="220">
        <v>-44.769074769999996</v>
      </c>
      <c r="O26" s="220">
        <v>-45.674680620000004</v>
      </c>
      <c r="Q26" s="220">
        <v>-91.965715780000011</v>
      </c>
      <c r="R26" s="176">
        <v>-136.73479055000001</v>
      </c>
      <c r="S26" s="176">
        <v>-182.40947117000002</v>
      </c>
      <c r="V26" s="171"/>
      <c r="W26" s="171"/>
    </row>
    <row r="27" spans="1:23" s="165" customFormat="1" ht="15" customHeight="1">
      <c r="A27" s="165" t="s">
        <v>129</v>
      </c>
      <c r="B27" s="220">
        <v>-144.70000000000002</v>
      </c>
      <c r="C27" s="220">
        <v>-147.4</v>
      </c>
      <c r="D27" s="220">
        <v>-147.69999999999999</v>
      </c>
      <c r="E27" s="220">
        <v>-139.19999999999999</v>
      </c>
      <c r="G27" s="220">
        <v>-292.10000000000002</v>
      </c>
      <c r="H27" s="176">
        <v>-439.8</v>
      </c>
      <c r="I27" s="176">
        <v>-579</v>
      </c>
      <c r="K27" s="165" t="s">
        <v>129</v>
      </c>
      <c r="L27" s="220">
        <v>-145.40597710791371</v>
      </c>
      <c r="M27" s="220">
        <v>-148.27080916512534</v>
      </c>
      <c r="N27" s="220">
        <v>-148.99895262382341</v>
      </c>
      <c r="O27" s="220">
        <v>-142.205506755812</v>
      </c>
      <c r="Q27" s="220">
        <v>-293.67678627303906</v>
      </c>
      <c r="R27" s="176">
        <v>-442.67573889686247</v>
      </c>
      <c r="S27" s="176">
        <v>-584.88124565267447</v>
      </c>
    </row>
    <row r="28" spans="1:23" s="165" customFormat="1" ht="15" customHeight="1">
      <c r="A28" s="165" t="s">
        <v>130</v>
      </c>
      <c r="B28" s="220">
        <v>-63.9</v>
      </c>
      <c r="C28" s="220">
        <v>-62.699999999999996</v>
      </c>
      <c r="D28" s="220">
        <v>-59.700000000000017</v>
      </c>
      <c r="E28" s="220">
        <v>-68.7</v>
      </c>
      <c r="G28" s="220">
        <v>-126.6</v>
      </c>
      <c r="H28" s="176">
        <v>-186.3</v>
      </c>
      <c r="I28" s="176">
        <v>-255</v>
      </c>
      <c r="K28" s="165" t="s">
        <v>130</v>
      </c>
      <c r="L28" s="220">
        <v>-64.961506170000007</v>
      </c>
      <c r="M28" s="220">
        <v>-65.731658330000002</v>
      </c>
      <c r="N28" s="220">
        <v>-66.46879189000002</v>
      </c>
      <c r="O28" s="220">
        <v>-75.193796719999995</v>
      </c>
      <c r="Q28" s="220">
        <v>-130.69316450000002</v>
      </c>
      <c r="R28" s="176">
        <v>-197.16195639000006</v>
      </c>
      <c r="S28" s="176">
        <v>-272.35575311000002</v>
      </c>
    </row>
    <row r="29" spans="1:23" s="171" customFormat="1" ht="15" customHeight="1">
      <c r="A29" s="165" t="s">
        <v>131</v>
      </c>
      <c r="B29" s="220">
        <v>-18.899999999999999</v>
      </c>
      <c r="C29" s="220">
        <v>-24</v>
      </c>
      <c r="D29" s="220">
        <v>-23.800000000000004</v>
      </c>
      <c r="E29" s="220">
        <v>-33.700000000000003</v>
      </c>
      <c r="G29" s="220">
        <v>-42.9</v>
      </c>
      <c r="H29" s="176">
        <v>-66.7</v>
      </c>
      <c r="I29" s="176">
        <v>-100.4</v>
      </c>
      <c r="K29" s="165" t="s">
        <v>131</v>
      </c>
      <c r="L29" s="220">
        <v>-19.594426259999999</v>
      </c>
      <c r="M29" s="220">
        <v>-24.291289389999999</v>
      </c>
      <c r="N29" s="220">
        <v>-23.988339359999998</v>
      </c>
      <c r="O29" s="220">
        <v>-33.797828760000009</v>
      </c>
      <c r="Q29" s="220">
        <v>-43.885715649999995</v>
      </c>
      <c r="R29" s="176">
        <v>-67.874055009999992</v>
      </c>
      <c r="S29" s="176">
        <v>-101.67188376999999</v>
      </c>
      <c r="V29" s="157"/>
      <c r="W29" s="157"/>
    </row>
    <row r="30" spans="1:23" s="165" customFormat="1" ht="15" customHeight="1">
      <c r="A30" s="165" t="s">
        <v>132</v>
      </c>
      <c r="B30" s="220">
        <v>-10.4</v>
      </c>
      <c r="C30" s="220">
        <v>-8.7000000000000011</v>
      </c>
      <c r="D30" s="220">
        <v>-11.599999999999998</v>
      </c>
      <c r="E30" s="220">
        <v>-12.5</v>
      </c>
      <c r="G30" s="220">
        <v>-19.100000000000001</v>
      </c>
      <c r="H30" s="176">
        <v>-30.7</v>
      </c>
      <c r="I30" s="176">
        <v>-43.2</v>
      </c>
      <c r="K30" s="165" t="s">
        <v>132</v>
      </c>
      <c r="L30" s="220">
        <v>-10.41119263</v>
      </c>
      <c r="M30" s="220">
        <v>-8.7534970399999992</v>
      </c>
      <c r="N30" s="220">
        <v>-11.57372509</v>
      </c>
      <c r="O30" s="220">
        <v>-12.494381649999999</v>
      </c>
      <c r="Q30" s="220">
        <v>-19.164689670000001</v>
      </c>
      <c r="R30" s="176">
        <v>-30.738414760000001</v>
      </c>
      <c r="S30" s="176">
        <v>-43.232796409999999</v>
      </c>
      <c r="V30" s="157"/>
      <c r="W30" s="157"/>
    </row>
    <row r="31" spans="1:23" s="171" customFormat="1" ht="15" customHeight="1">
      <c r="A31" s="165" t="s">
        <v>133</v>
      </c>
      <c r="B31" s="220">
        <v>-35.200000000000003</v>
      </c>
      <c r="C31" s="220">
        <v>-34.200000000000003</v>
      </c>
      <c r="D31" s="220">
        <v>-37</v>
      </c>
      <c r="E31" s="220">
        <v>-38.799999999999997</v>
      </c>
      <c r="G31" s="220">
        <v>-69.400000000000006</v>
      </c>
      <c r="H31" s="176">
        <v>-106.4</v>
      </c>
      <c r="I31" s="176">
        <v>-145.19999999999999</v>
      </c>
      <c r="K31" s="165" t="s">
        <v>133</v>
      </c>
      <c r="L31" s="220">
        <v>-37.805234329999998</v>
      </c>
      <c r="M31" s="220">
        <v>-37.610818280000004</v>
      </c>
      <c r="N31" s="220">
        <v>-36.77884993</v>
      </c>
      <c r="O31" s="220">
        <v>-39.236456879999999</v>
      </c>
      <c r="Q31" s="220">
        <v>-75.416052610000008</v>
      </c>
      <c r="R31" s="176">
        <v>-112.19490254000002</v>
      </c>
      <c r="S31" s="176">
        <v>-151.43135942000001</v>
      </c>
      <c r="V31" s="157"/>
      <c r="W31" s="157"/>
    </row>
    <row r="32" spans="1:23" s="165" customFormat="1" ht="4.5" customHeight="1">
      <c r="V32" s="157"/>
      <c r="W32" s="157"/>
    </row>
    <row r="33" spans="1:23" s="165" customFormat="1" ht="18" customHeight="1">
      <c r="A33" s="169" t="s">
        <v>134</v>
      </c>
      <c r="B33" s="177">
        <v>-324.39999999999992</v>
      </c>
      <c r="C33" s="177">
        <v>-319.09999999999997</v>
      </c>
      <c r="D33" s="177">
        <v>-325.90000000000003</v>
      </c>
      <c r="E33" s="177">
        <v>-341.8</v>
      </c>
      <c r="F33" s="177"/>
      <c r="G33" s="177">
        <v>-643.5</v>
      </c>
      <c r="H33" s="177">
        <v>-969.4</v>
      </c>
      <c r="I33" s="177">
        <v>-1311.2000000000003</v>
      </c>
      <c r="K33" s="169" t="s">
        <v>134</v>
      </c>
      <c r="L33" s="177">
        <v>-327.79650543791377</v>
      </c>
      <c r="M33" s="177">
        <v>-327.00561904512534</v>
      </c>
      <c r="N33" s="177">
        <v>-332.57773366382338</v>
      </c>
      <c r="O33" s="177">
        <v>-348.60265138581195</v>
      </c>
      <c r="P33" s="177"/>
      <c r="Q33" s="177">
        <v>-654.80212448303905</v>
      </c>
      <c r="R33" s="177">
        <v>-987.3798581468626</v>
      </c>
      <c r="S33" s="177">
        <v>-1335.9825095326746</v>
      </c>
      <c r="V33" s="157"/>
      <c r="W33" s="157"/>
    </row>
    <row r="36" spans="1:23" ht="25.5" customHeight="1">
      <c r="A36" s="156" t="s">
        <v>169</v>
      </c>
      <c r="B36" s="178"/>
      <c r="C36" s="178"/>
      <c r="D36" s="178"/>
      <c r="E36" s="178"/>
      <c r="F36" s="178"/>
      <c r="G36" s="178"/>
      <c r="H36" s="178"/>
      <c r="I36" s="178"/>
      <c r="K36" s="156" t="s">
        <v>168</v>
      </c>
      <c r="L36" s="179"/>
      <c r="M36" s="179"/>
      <c r="N36" s="179"/>
      <c r="O36" s="179"/>
      <c r="P36" s="179"/>
      <c r="Q36" s="179"/>
      <c r="R36" s="179"/>
      <c r="S36" s="179"/>
    </row>
    <row r="37" spans="1:23" ht="3.75" customHeight="1"/>
    <row r="38" spans="1:23" ht="25.5" customHeight="1" thickBot="1">
      <c r="A38" s="158" t="s">
        <v>114</v>
      </c>
      <c r="B38" s="159" t="s">
        <v>115</v>
      </c>
      <c r="C38" s="159" t="s">
        <v>116</v>
      </c>
      <c r="D38" s="159" t="s">
        <v>117</v>
      </c>
      <c r="E38" s="159" t="s">
        <v>118</v>
      </c>
      <c r="F38" s="159"/>
      <c r="G38" s="159" t="s">
        <v>119</v>
      </c>
      <c r="H38" s="159" t="s">
        <v>120</v>
      </c>
      <c r="I38" s="159" t="s">
        <v>121</v>
      </c>
      <c r="J38" s="160"/>
      <c r="K38" s="158" t="s">
        <v>114</v>
      </c>
      <c r="L38" s="159" t="s">
        <v>115</v>
      </c>
      <c r="M38" s="159" t="s">
        <v>116</v>
      </c>
      <c r="N38" s="159" t="s">
        <v>117</v>
      </c>
      <c r="O38" s="159" t="s">
        <v>118</v>
      </c>
      <c r="P38" s="159"/>
      <c r="Q38" s="159" t="s">
        <v>119</v>
      </c>
      <c r="R38" s="159" t="s">
        <v>120</v>
      </c>
      <c r="S38" s="159" t="s">
        <v>121</v>
      </c>
    </row>
    <row r="39" spans="1:23" ht="3.75" customHeight="1"/>
    <row r="40" spans="1:23" ht="15" customHeight="1">
      <c r="A40" s="175" t="s">
        <v>20</v>
      </c>
      <c r="B40" s="220"/>
      <c r="C40" s="220"/>
      <c r="D40" s="220"/>
      <c r="E40" s="220"/>
      <c r="F40" s="162"/>
      <c r="G40" s="162"/>
      <c r="H40" s="162"/>
      <c r="I40" s="162"/>
      <c r="J40" s="162"/>
      <c r="K40" s="175" t="s">
        <v>20</v>
      </c>
      <c r="L40" s="220"/>
      <c r="M40" s="220"/>
      <c r="N40" s="220"/>
      <c r="O40" s="220"/>
      <c r="P40" s="162"/>
      <c r="Q40" s="162"/>
      <c r="R40" s="162"/>
      <c r="S40" s="162"/>
    </row>
    <row r="41" spans="1:23" ht="3.75" customHeight="1">
      <c r="A41" s="175"/>
      <c r="B41" s="220"/>
      <c r="C41" s="220"/>
      <c r="D41" s="220"/>
      <c r="E41" s="220"/>
      <c r="F41" s="162"/>
      <c r="G41" s="162"/>
      <c r="H41" s="162"/>
      <c r="I41" s="162"/>
      <c r="J41" s="162"/>
      <c r="K41" s="175"/>
      <c r="L41" s="220"/>
      <c r="M41" s="220"/>
      <c r="N41" s="220"/>
      <c r="O41" s="220"/>
      <c r="P41" s="162"/>
      <c r="Q41" s="162"/>
      <c r="R41" s="162"/>
      <c r="S41" s="162"/>
    </row>
    <row r="42" spans="1:23" ht="18" customHeight="1">
      <c r="A42" s="180" t="s">
        <v>20</v>
      </c>
      <c r="B42" s="181">
        <v>289.39999999999998</v>
      </c>
      <c r="C42" s="181">
        <v>303</v>
      </c>
      <c r="D42" s="181">
        <v>318.80000000000007</v>
      </c>
      <c r="E42" s="181">
        <v>298.7</v>
      </c>
      <c r="F42" s="181"/>
      <c r="G42" s="181">
        <v>592.4</v>
      </c>
      <c r="H42" s="181">
        <v>911.2</v>
      </c>
      <c r="I42" s="181">
        <v>1209.9000000000001</v>
      </c>
      <c r="J42" s="165"/>
      <c r="K42" s="180" t="s">
        <v>20</v>
      </c>
      <c r="L42" s="181">
        <v>293.72897193265226</v>
      </c>
      <c r="M42" s="181">
        <v>309.22103612463735</v>
      </c>
      <c r="N42" s="181">
        <v>319.3191143417709</v>
      </c>
      <c r="O42" s="181">
        <v>299.15076605617998</v>
      </c>
      <c r="P42" s="181"/>
      <c r="Q42" s="181">
        <v>602.95000805728978</v>
      </c>
      <c r="R42" s="181">
        <v>922.26912239906062</v>
      </c>
      <c r="S42" s="181">
        <v>1221.4198884552402</v>
      </c>
    </row>
    <row r="43" spans="1:23" ht="18" customHeight="1">
      <c r="A43" s="182" t="s">
        <v>135</v>
      </c>
      <c r="B43" s="219">
        <v>0.47</v>
      </c>
      <c r="C43" s="219">
        <v>0.48699999999999999</v>
      </c>
      <c r="D43" s="219">
        <v>0.49299999999999999</v>
      </c>
      <c r="E43" s="219">
        <v>0.46400000000000002</v>
      </c>
      <c r="F43" s="219"/>
      <c r="G43" s="219">
        <v>0.47799999999999998</v>
      </c>
      <c r="H43" s="219">
        <v>0.48399999999999999</v>
      </c>
      <c r="I43" s="219">
        <v>0.47899999999999998</v>
      </c>
      <c r="J43" s="183"/>
      <c r="K43" s="182" t="s">
        <v>135</v>
      </c>
      <c r="L43" s="219">
        <v>0.47259361462591359</v>
      </c>
      <c r="M43" s="219">
        <v>0.48602339058260413</v>
      </c>
      <c r="N43" s="219">
        <v>0.48983073828120527</v>
      </c>
      <c r="O43" s="219">
        <v>0.4618281555928182</v>
      </c>
      <c r="P43" s="219"/>
      <c r="Q43" s="219">
        <v>0.47938698926273271</v>
      </c>
      <c r="R43" s="219">
        <v>0.48295217173127064</v>
      </c>
      <c r="S43" s="219">
        <v>0.47760176083991146</v>
      </c>
    </row>
    <row r="45" spans="1:23" ht="8.25" customHeight="1"/>
    <row r="46" spans="1:23" ht="62.25" customHeight="1">
      <c r="A46" s="361" t="s">
        <v>167</v>
      </c>
      <c r="B46" s="361"/>
      <c r="C46" s="361"/>
      <c r="D46" s="361"/>
      <c r="E46" s="361"/>
      <c r="F46" s="361"/>
      <c r="G46" s="361"/>
      <c r="H46" s="361"/>
      <c r="I46" s="361"/>
      <c r="K46" s="361" t="s">
        <v>166</v>
      </c>
      <c r="L46" s="361"/>
      <c r="M46" s="361"/>
      <c r="N46" s="361"/>
      <c r="O46" s="361"/>
      <c r="P46" s="361"/>
      <c r="Q46" s="361"/>
      <c r="R46" s="361"/>
      <c r="S46" s="361"/>
    </row>
    <row r="47" spans="1:23" ht="71.25" customHeight="1">
      <c r="A47" s="363" t="s">
        <v>165</v>
      </c>
      <c r="B47" s="363"/>
      <c r="C47" s="363"/>
      <c r="D47" s="363"/>
      <c r="E47" s="363"/>
      <c r="F47" s="363"/>
      <c r="G47" s="363"/>
      <c r="H47" s="363"/>
      <c r="I47" s="363"/>
    </row>
    <row r="48" spans="1:23">
      <c r="A48" s="361"/>
      <c r="B48" s="362"/>
      <c r="C48" s="362"/>
      <c r="D48" s="362"/>
      <c r="E48" s="362"/>
      <c r="F48" s="362"/>
      <c r="G48" s="362"/>
      <c r="H48" s="362"/>
      <c r="I48" s="362"/>
    </row>
    <row r="49" spans="1:9">
      <c r="A49" s="362"/>
      <c r="B49" s="362"/>
      <c r="C49" s="362"/>
      <c r="D49" s="362"/>
      <c r="E49" s="362"/>
      <c r="F49" s="362"/>
      <c r="G49" s="362"/>
      <c r="H49" s="362"/>
      <c r="I49" s="362"/>
    </row>
    <row r="50" spans="1:9">
      <c r="A50" s="362"/>
      <c r="B50" s="362"/>
      <c r="C50" s="362"/>
      <c r="D50" s="362"/>
      <c r="E50" s="362"/>
      <c r="F50" s="362"/>
      <c r="G50" s="362"/>
      <c r="H50" s="362"/>
      <c r="I50" s="362"/>
    </row>
    <row r="51" spans="1:9">
      <c r="A51" s="362"/>
      <c r="B51" s="362"/>
      <c r="C51" s="362"/>
      <c r="D51" s="362"/>
      <c r="E51" s="362"/>
      <c r="F51" s="362"/>
      <c r="G51" s="362"/>
      <c r="H51" s="362"/>
      <c r="I51" s="362"/>
    </row>
    <row r="52" spans="1:9">
      <c r="A52" s="362"/>
      <c r="B52" s="362"/>
      <c r="C52" s="362"/>
      <c r="D52" s="362"/>
      <c r="E52" s="362"/>
      <c r="F52" s="362"/>
      <c r="G52" s="362"/>
      <c r="H52" s="362"/>
      <c r="I52" s="362"/>
    </row>
    <row r="53" spans="1:9">
      <c r="A53" s="362"/>
      <c r="B53" s="362"/>
      <c r="C53" s="362"/>
      <c r="D53" s="362"/>
      <c r="E53" s="362"/>
      <c r="F53" s="362"/>
      <c r="G53" s="362"/>
      <c r="H53" s="362"/>
      <c r="I53" s="362"/>
    </row>
    <row r="54" spans="1:9">
      <c r="A54" s="362"/>
      <c r="B54" s="362"/>
      <c r="C54" s="362"/>
      <c r="D54" s="362"/>
      <c r="E54" s="362"/>
      <c r="F54" s="362"/>
      <c r="G54" s="362"/>
      <c r="H54" s="362"/>
      <c r="I54" s="362"/>
    </row>
    <row r="55" spans="1:9">
      <c r="A55" s="362"/>
      <c r="B55" s="362"/>
      <c r="C55" s="362"/>
      <c r="D55" s="362"/>
      <c r="E55" s="362"/>
      <c r="F55" s="362"/>
      <c r="G55" s="362"/>
      <c r="H55" s="362"/>
      <c r="I55" s="362"/>
    </row>
    <row r="56" spans="1:9">
      <c r="A56" s="362"/>
      <c r="B56" s="362"/>
      <c r="C56" s="362"/>
      <c r="D56" s="362"/>
      <c r="E56" s="362"/>
      <c r="F56" s="362"/>
      <c r="G56" s="362"/>
      <c r="H56" s="362"/>
      <c r="I56" s="362"/>
    </row>
  </sheetData>
  <mergeCells count="4">
    <mergeCell ref="A46:I46"/>
    <mergeCell ref="K46:S46"/>
    <mergeCell ref="A48:I56"/>
    <mergeCell ref="A47:I47"/>
  </mergeCells>
  <pageMargins left="0.25" right="0.25" top="0.75" bottom="0.75" header="0.3" footer="0.3"/>
  <pageSetup paperSize="8" scale="10" orientation="landscape" r:id="rId1"/>
  <headerFooter alignWithMargins="0">
    <oddFooter>&amp;L&amp;7Telenet - Investor &amp; Analyst Toolkit&amp;R&amp;7Q4 2017 Results</oddFooter>
  </headerFooter>
  <legacyDrawingHF r:id="rId2"/>
</worksheet>
</file>

<file path=xl/worksheets/sheet9.xml><?xml version="1.0" encoding="utf-8"?>
<worksheet xmlns="http://schemas.openxmlformats.org/spreadsheetml/2006/main" xmlns:r="http://schemas.openxmlformats.org/officeDocument/2006/relationships">
  <sheetPr>
    <tabColor rgb="FFFFC000"/>
    <pageSetUpPr fitToPage="1"/>
  </sheetPr>
  <dimension ref="B1:B33"/>
  <sheetViews>
    <sheetView topLeftCell="B1" workbookViewId="0">
      <selection activeCell="B11" sqref="B11"/>
    </sheetView>
  </sheetViews>
  <sheetFormatPr defaultRowHeight="11.25"/>
  <cols>
    <col min="1" max="1" width="9.140625" style="70"/>
    <col min="2" max="2" width="209.5703125" style="69" customWidth="1"/>
    <col min="3" max="4" width="9.140625" style="70"/>
    <col min="5" max="5" width="18.28515625" style="70" customWidth="1"/>
    <col min="6" max="16384" width="9.140625" style="70"/>
  </cols>
  <sheetData>
    <row r="1" spans="2:2" ht="36" customHeight="1"/>
    <row r="2" spans="2:2" ht="5.25" customHeight="1"/>
    <row r="3" spans="2:2" ht="47.25" customHeight="1">
      <c r="B3" s="71"/>
    </row>
    <row r="4" spans="2:2" ht="5.25" customHeight="1"/>
    <row r="5" spans="2:2" ht="45">
      <c r="B5" s="71" t="s">
        <v>74</v>
      </c>
    </row>
    <row r="6" spans="2:2" ht="5.25" customHeight="1"/>
    <row r="7" spans="2:2" ht="16.5" customHeight="1">
      <c r="B7" s="71" t="s">
        <v>205</v>
      </c>
    </row>
    <row r="8" spans="2:2" ht="5.25" customHeight="1"/>
    <row r="9" spans="2:2" ht="15" customHeight="1">
      <c r="B9" s="346" t="s">
        <v>204</v>
      </c>
    </row>
    <row r="10" spans="2:2" ht="5.25" customHeight="1">
      <c r="B10" s="346"/>
    </row>
    <row r="11" spans="2:2" ht="49.5" customHeight="1">
      <c r="B11" s="347" t="s">
        <v>206</v>
      </c>
    </row>
    <row r="12" spans="2:2" ht="5.25" customHeight="1"/>
    <row r="13" spans="2:2" ht="33.75">
      <c r="B13" s="71" t="s">
        <v>75</v>
      </c>
    </row>
    <row r="14" spans="2:2" ht="5.25" customHeight="1"/>
    <row r="15" spans="2:2">
      <c r="B15" s="71" t="s">
        <v>76</v>
      </c>
    </row>
    <row r="16" spans="2:2" ht="5.25" customHeight="1"/>
    <row r="17" spans="2:2">
      <c r="B17" s="71" t="s">
        <v>77</v>
      </c>
    </row>
    <row r="18" spans="2:2" ht="5.25" customHeight="1"/>
    <row r="19" spans="2:2" ht="33.75">
      <c r="B19" s="71" t="s">
        <v>78</v>
      </c>
    </row>
    <row r="20" spans="2:2" ht="5.25" customHeight="1"/>
    <row r="21" spans="2:2" ht="22.5">
      <c r="B21" s="71" t="s">
        <v>79</v>
      </c>
    </row>
    <row r="22" spans="2:2" ht="5.25" customHeight="1"/>
    <row r="23" spans="2:2" ht="22.5">
      <c r="B23" s="71" t="s">
        <v>80</v>
      </c>
    </row>
    <row r="24" spans="2:2" ht="5.25" customHeight="1"/>
    <row r="25" spans="2:2" ht="22.5">
      <c r="B25" s="71" t="s">
        <v>81</v>
      </c>
    </row>
    <row r="26" spans="2:2" ht="5.25" customHeight="1"/>
    <row r="27" spans="2:2" ht="69" customHeight="1">
      <c r="B27" s="71" t="s">
        <v>82</v>
      </c>
    </row>
    <row r="28" spans="2:2" ht="5.25" customHeight="1"/>
    <row r="29" spans="2:2" ht="33.75">
      <c r="B29" s="71" t="s">
        <v>83</v>
      </c>
    </row>
    <row r="30" spans="2:2" ht="5.25" customHeight="1"/>
    <row r="31" spans="2:2" ht="33.75">
      <c r="B31" s="71" t="s">
        <v>84</v>
      </c>
    </row>
    <row r="32" spans="2:2" ht="5.25" customHeight="1"/>
    <row r="33" spans="2:2" ht="45">
      <c r="B33" s="71" t="s">
        <v>149</v>
      </c>
    </row>
  </sheetData>
  <printOptions verticalCentered="1"/>
  <pageMargins left="0.7" right="0.7" top="0.75" bottom="0.75" header="0.3" footer="0.3"/>
  <pageSetup paperSize="9" scale="61" orientation="landscape" r:id="rId1"/>
  <headerFooter alignWithMargins="0">
    <oddHeader>&amp;R&amp;G</oddHeader>
    <oddFooter>&amp;L&amp;8Telenet - Analyst Consensus Q1 2018</oddFooter>
  </headerFooter>
  <legacyDrawingHF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F4381E24970D4845BBE9ED6863727388" ma:contentTypeVersion="15" ma:contentTypeDescription="Een nieuw document maken." ma:contentTypeScope="" ma:versionID="0ed1f7c27f688a25b47625ccf36f64f0">
  <xsd:schema xmlns:xsd="http://www.w3.org/2001/XMLSchema" xmlns:xs="http://www.w3.org/2001/XMLSchema" xmlns:p="http://schemas.microsoft.com/office/2006/metadata/properties" xmlns:ns2="1a4e7f15-4175-4f21-9bfa-e1cf8bb3a7a1" xmlns:ns3="e6b602be-2b20-4bf4-a9d9-27317dcce8c8" targetNamespace="http://schemas.microsoft.com/office/2006/metadata/properties" ma:root="true" ma:fieldsID="2a3ee3d98b4a8ef6e96f5451c56e6deb" ns2:_="" ns3:_="">
    <xsd:import namespace="1a4e7f15-4175-4f21-9bfa-e1cf8bb3a7a1"/>
    <xsd:import namespace="e6b602be-2b20-4bf4-a9d9-27317dcce8c8"/>
    <xsd:element name="properties">
      <xsd:complexType>
        <xsd:sequence>
          <xsd:element name="documentManagement">
            <xsd:complexType>
              <xsd:all>
                <xsd:element ref="ns2:MediaServiceMetadata" minOccurs="0"/>
                <xsd:element ref="ns2:MediaServiceFastMetadata" minOccurs="0"/>
                <xsd:element ref="ns2:lcf76f155ced4ddcb4097134ff3c332f" minOccurs="0"/>
                <xsd:element ref="ns3:TaxCatchAll" minOccurs="0"/>
                <xsd:element ref="ns2:MediaServiceGenerationTime" minOccurs="0"/>
                <xsd:element ref="ns2:MediaServiceEventHashCode" minOccurs="0"/>
                <xsd:element ref="ns2:MediaServiceOCR" minOccurs="0"/>
                <xsd:element ref="ns2:MediaLengthInSeconds" minOccurs="0"/>
                <xsd:element ref="ns2:MediaServiceDateTaken" minOccurs="0"/>
                <xsd:element ref="ns2:MediaServiceLocation" minOccurs="0"/>
                <xsd:element ref="ns3:SharedWithUsers" minOccurs="0"/>
                <xsd:element ref="ns3:SharedWithDetails" minOccurs="0"/>
                <xsd:element ref="ns2:MediaServiceObjectDetectorVersion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1a4e7f15-4175-4f21-9bfa-e1cf8bb3a7a1"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lcf76f155ced4ddcb4097134ff3c332f" ma:index="11" nillable="true" ma:taxonomy="true" ma:internalName="lcf76f155ced4ddcb4097134ff3c332f" ma:taxonomyFieldName="MediaServiceImageTags" ma:displayName="Afbeeldingtags" ma:readOnly="false" ma:fieldId="{5cf76f15-5ced-4ddc-b409-7134ff3c332f}" ma:taxonomyMulti="true" ma:sspId="09886a6b-b10e-432f-b1d2-3480e495ef99" ma:termSetId="09814cd3-568e-fe90-9814-8d621ff8fb84" ma:anchorId="fba54fb3-c3e1-fe81-a776-ca4b69148c4d" ma:open="true" ma:isKeyword="false">
      <xsd:complexType>
        <xsd:sequence>
          <xsd:element ref="pc:Terms" minOccurs="0" maxOccurs="1"/>
        </xsd:sequence>
      </xsd:complexType>
    </xsd:element>
    <xsd:element name="MediaServiceGenerationTime" ma:index="13" nillable="true" ma:displayName="MediaServiceGenerationTime" ma:hidden="true" ma:internalName="MediaServiceGenerationTime" ma:readOnly="true">
      <xsd:simpleType>
        <xsd:restriction base="dms:Text"/>
      </xsd:simpleType>
    </xsd:element>
    <xsd:element name="MediaServiceEventHashCode" ma:index="14" nillable="true" ma:displayName="MediaServiceEventHashCode" ma:hidden="true" ma:internalName="MediaServiceEventHashCode" ma:readOnly="true">
      <xsd:simpleType>
        <xsd:restriction base="dms:Text"/>
      </xsd:simpleType>
    </xsd:element>
    <xsd:element name="MediaServiceOCR" ma:index="15" nillable="true" ma:displayName="Extracted Text" ma:internalName="MediaServiceOCR" ma:readOnly="true">
      <xsd:simpleType>
        <xsd:restriction base="dms:Note">
          <xsd:maxLength value="255"/>
        </xsd:restriction>
      </xsd:simpleType>
    </xsd:element>
    <xsd:element name="MediaLengthInSeconds" ma:index="16" nillable="true" ma:displayName="MediaLengthInSeconds" ma:hidden="true" ma:internalName="MediaLengthInSeconds" ma:readOnly="true">
      <xsd:simpleType>
        <xsd:restriction base="dms:Unknown"/>
      </xsd:simpleType>
    </xsd:element>
    <xsd:element name="MediaServiceDateTaken" ma:index="17" nillable="true" ma:displayName="MediaServiceDateTaken" ma:hidden="true" ma:indexed="true" ma:internalName="MediaServiceDateTaken" ma:readOnly="true">
      <xsd:simpleType>
        <xsd:restriction base="dms:Text"/>
      </xsd:simpleType>
    </xsd:element>
    <xsd:element name="MediaServiceLocation" ma:index="18" nillable="true" ma:displayName="Location" ma:indexed="true" ma:internalName="MediaServiceLocation" ma:readOnly="true">
      <xsd:simpleType>
        <xsd:restriction base="dms:Text"/>
      </xsd:simpleType>
    </xsd:element>
    <xsd:element name="MediaServiceObjectDetectorVersions" ma:index="21" nillable="true" ma:displayName="MediaServiceObjectDetectorVersions" ma:hidden="true" ma:indexed="true" ma:internalName="MediaServiceObjectDetectorVersions" ma:readOnly="true">
      <xsd:simpleType>
        <xsd:restriction base="dms:Text"/>
      </xsd:simpleType>
    </xsd:element>
    <xsd:element name="MediaServiceSearchProperties" ma:index="22"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e6b602be-2b20-4bf4-a9d9-27317dcce8c8" elementFormDefault="qualified">
    <xsd:import namespace="http://schemas.microsoft.com/office/2006/documentManagement/types"/>
    <xsd:import namespace="http://schemas.microsoft.com/office/infopath/2007/PartnerControls"/>
    <xsd:element name="TaxCatchAll" ma:index="12" nillable="true" ma:displayName="Taxonomy Catch All Column" ma:hidden="true" ma:list="{389e9c33-0796-43a1-b4f9-9d454be34ae8}" ma:internalName="TaxCatchAll" ma:showField="CatchAllData" ma:web="e6b602be-2b20-4bf4-a9d9-27317dcce8c8">
      <xsd:complexType>
        <xsd:complexContent>
          <xsd:extension base="dms:MultiChoiceLookup">
            <xsd:sequence>
              <xsd:element name="Value" type="dms:Lookup" maxOccurs="unbounded" minOccurs="0" nillable="true"/>
            </xsd:sequence>
          </xsd:extension>
        </xsd:complexContent>
      </xsd:complexType>
    </xsd:element>
    <xsd:element name="SharedWithUsers" ma:index="19" nillable="true" ma:displayName="Gedeeld met"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20" nillable="true" ma:displayName="Gedeeld met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Inhoudstype"/>
        <xsd:element ref="dc:title" minOccurs="0" maxOccurs="1" ma:index="4" ma:displayName="Titel"/>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TaxCatchAll xmlns="e6b602be-2b20-4bf4-a9d9-27317dcce8c8" xsi:nil="true"/>
    <lcf76f155ced4ddcb4097134ff3c332f xmlns="1a4e7f15-4175-4f21-9bfa-e1cf8bb3a7a1">
      <Terms xmlns="http://schemas.microsoft.com/office/infopath/2007/PartnerControls"/>
    </lcf76f155ced4ddcb4097134ff3c332f>
  </documentManagement>
</p:properties>
</file>

<file path=customXml/itemProps1.xml><?xml version="1.0" encoding="utf-8"?>
<ds:datastoreItem xmlns:ds="http://schemas.openxmlformats.org/officeDocument/2006/customXml" ds:itemID="{2865E293-7C3D-42E8-9323-9052E4E1C4B7}"/>
</file>

<file path=customXml/itemProps2.xml><?xml version="1.0" encoding="utf-8"?>
<ds:datastoreItem xmlns:ds="http://schemas.openxmlformats.org/officeDocument/2006/customXml" ds:itemID="{F3D27B2B-9D19-4B67-8207-26A32E1BF57D}"/>
</file>

<file path=customXml/itemProps3.xml><?xml version="1.0" encoding="utf-8"?>
<ds:datastoreItem xmlns:ds="http://schemas.openxmlformats.org/officeDocument/2006/customXml" ds:itemID="{DBD5832B-AA0D-42AB-AE98-E192678126B5}"/>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9</vt:i4>
      </vt:variant>
      <vt:variant>
        <vt:lpstr>Named Ranges</vt:lpstr>
      </vt:variant>
      <vt:variant>
        <vt:i4>10</vt:i4>
      </vt:variant>
    </vt:vector>
  </HeadingPairs>
  <TitlesOfParts>
    <vt:vector size="19" baseType="lpstr">
      <vt:lpstr>Home</vt:lpstr>
      <vt:lpstr>Q4 2018</vt:lpstr>
      <vt:lpstr>FY 2018</vt:lpstr>
      <vt:lpstr>FY 2019</vt:lpstr>
      <vt:lpstr>FY 2020</vt:lpstr>
      <vt:lpstr>FY 2021</vt:lpstr>
      <vt:lpstr>Participants</vt:lpstr>
      <vt:lpstr>Rebased FY 2017</vt:lpstr>
      <vt:lpstr>Definitions</vt:lpstr>
      <vt:lpstr>Definitions!Print_Area</vt:lpstr>
      <vt:lpstr>'FY 2018'!Print_Area</vt:lpstr>
      <vt:lpstr>'FY 2019'!Print_Area</vt:lpstr>
      <vt:lpstr>'FY 2020'!Print_Area</vt:lpstr>
      <vt:lpstr>'FY 2021'!Print_Area</vt:lpstr>
      <vt:lpstr>Home!Print_Area</vt:lpstr>
      <vt:lpstr>Participants!Print_Area</vt:lpstr>
      <vt:lpstr>'Q4 2018'!Print_Area</vt:lpstr>
      <vt:lpstr>'Rebased FY 2017'!Print_Area</vt:lpstr>
      <vt:lpstr>Q2_2017</vt:lpstr>
    </vt:vector>
  </TitlesOfParts>
  <Company>Telenet</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vbruynee</dc:creator>
  <cp:lastModifiedBy>synazh</cp:lastModifiedBy>
  <cp:lastPrinted>2018-04-18T21:05:51Z</cp:lastPrinted>
  <dcterms:created xsi:type="dcterms:W3CDTF">2007-02-20T17:10:58Z</dcterms:created>
  <dcterms:modified xsi:type="dcterms:W3CDTF">2019-02-14T11:57:52Z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SV_QUERY_LIST_4F35BF76-6C0D-4D9B-82B2-816C12CF3733">
    <vt:lpwstr>empty_477D106A-C0D6-4607-AEBD-E2C9D60EA279</vt:lpwstr>
  </property>
  <property fmtid="{D5CDD505-2E9C-101B-9397-08002B2CF9AE}" pid="3" name="SV_HIDDEN_GRID_QUERY_LIST_4F35BF76-6C0D-4D9B-82B2-816C12CF3733">
    <vt:lpwstr>empty_477D106A-C0D6-4607-AEBD-E2C9D60EA279</vt:lpwstr>
  </property>
  <property fmtid="{D5CDD505-2E9C-101B-9397-08002B2CF9AE}" pid="4" name="TitusGUID">
    <vt:lpwstr>22f79a16-d3cb-4fb7-a837-dde4a2e4e153</vt:lpwstr>
  </property>
  <property fmtid="{D5CDD505-2E9C-101B-9397-08002B2CF9AE}" pid="5" name="NasdaqClassification">
    <vt:lpwstr>Public</vt:lpwstr>
  </property>
  <property fmtid="{D5CDD505-2E9C-101B-9397-08002B2CF9AE}" pid="6" name="ContentTypeId">
    <vt:lpwstr>0x010100F4381E24970D4845BBE9ED6863727388</vt:lpwstr>
  </property>
</Properties>
</file>