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omments2.xml" ContentType="application/vnd.openxmlformats-officedocument.spreadsheetml.comments+xml"/>
  <Override PartName="/xl/externalLinks/externalLink1.xml" ContentType="application/vnd.openxmlformats-officedocument.spreadsheetml.externalLink+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rejan\Documents\Telenet\20180703\"/>
    </mc:Choice>
  </mc:AlternateContent>
  <bookViews>
    <workbookView xWindow="0" yWindow="0" windowWidth="28800" windowHeight="12300" tabRatio="690"/>
  </bookViews>
  <sheets>
    <sheet name="Home" sheetId="10" r:id="rId1"/>
    <sheet name="Q2 2018" sheetId="1" r:id="rId2"/>
    <sheet name="FY 2018" sheetId="7" r:id="rId3"/>
    <sheet name="FY 2019" sheetId="25" r:id="rId4"/>
    <sheet name="FY 2020" sheetId="30" r:id="rId5"/>
    <sheet name="FY 2021" sheetId="32" r:id="rId6"/>
    <sheet name="Participants" sheetId="11" r:id="rId7"/>
    <sheet name="Rebased FY 2017" sheetId="33" r:id="rId8"/>
    <sheet name="Definitions" sheetId="31" r:id="rId9"/>
  </sheets>
  <externalReferences>
    <externalReference r:id="rId10"/>
  </externalReferences>
  <definedNames>
    <definedName name="Broker_Name">'[1]Analyst Expectations'!$B$95:$B$123</definedName>
    <definedName name="Current_recommendation">'[1]Analyst Expectations'!$D$95:$D$111</definedName>
    <definedName name="_xlnm.Print_Area" localSheetId="8">Definitions!$B$1:$C$31</definedName>
    <definedName name="_xlnm.Print_Area" localSheetId="2">'FY 2018'!$A$1:$R$80</definedName>
    <definedName name="_xlnm.Print_Area" localSheetId="3">'FY 2019'!$A$1:$E$78</definedName>
    <definedName name="_xlnm.Print_Area" localSheetId="4">'FY 2020'!$A$1:$H$78</definedName>
    <definedName name="_xlnm.Print_Area" localSheetId="5">'FY 2021'!$A$1:$H$78</definedName>
    <definedName name="_xlnm.Print_Area" localSheetId="0">Home!$A$1:$Z$49</definedName>
    <definedName name="_xlnm.Print_Area" localSheetId="6">Participants!$A$1:$I$44</definedName>
    <definedName name="_xlnm.Print_Area" localSheetId="1">'Q2 2018'!$A$1:$M$88</definedName>
    <definedName name="_xlnm.Print_Area" localSheetId="7">'Rebased FY 2017'!$A$1:$X$50</definedName>
    <definedName name="Q2_2017">Home!$C$15</definedName>
    <definedName name="Z_7C9E29D9_3A08_4D32_96E6_FCF857FB58DC_.wvu.PrintArea" localSheetId="2" hidden="1">'FY 2018'!$B$2:$J$69</definedName>
    <definedName name="Z_7C9E29D9_3A08_4D32_96E6_FCF857FB58DC_.wvu.PrintArea" localSheetId="3" hidden="1">'FY 2019'!$B$2:$B$70</definedName>
    <definedName name="Z_7C9E29D9_3A08_4D32_96E6_FCF857FB58DC_.wvu.PrintArea" localSheetId="4" hidden="1">'FY 2020'!$B$2:$D$70</definedName>
    <definedName name="Z_7C9E29D9_3A08_4D32_96E6_FCF857FB58DC_.wvu.PrintArea" localSheetId="5" hidden="1">'FY 2021'!$B$2:$D$70</definedName>
    <definedName name="Z_7C9E29D9_3A08_4D32_96E6_FCF857FB58DC_.wvu.PrintArea" localSheetId="6" hidden="1">Participants!$B$2:$C$25</definedName>
    <definedName name="Z_7C9E29D9_3A08_4D32_96E6_FCF857FB58DC_.wvu.PrintArea" localSheetId="1" hidden="1">'Q2 2018'!$B$2:$F$70</definedName>
  </definedNames>
  <calcPr calcId="162913"/>
  <customWorkbookViews>
    <customWorkbookView name="csluijs - Personal View" guid="{7C9E29D9-3A08-4D32-96E6-FCF857FB58DC}" mergeInterval="0" personalView="1" maximized="1" windowWidth="1071" windowHeight="808" activeSheetId="1"/>
  </customWorkbookViews>
</workbook>
</file>

<file path=xl/calcChain.xml><?xml version="1.0" encoding="utf-8"?>
<calcChain xmlns="http://schemas.openxmlformats.org/spreadsheetml/2006/main">
  <c r="K68" i="7" l="1"/>
  <c r="C69" i="25"/>
  <c r="E69" i="1"/>
  <c r="J40" i="7"/>
  <c r="J41" i="7"/>
  <c r="J42" i="7"/>
  <c r="J43" i="7"/>
  <c r="J44" i="7"/>
  <c r="J45" i="7"/>
  <c r="J46" i="7"/>
  <c r="J47" i="7"/>
  <c r="J49" i="7"/>
  <c r="J50" i="7"/>
  <c r="J51" i="7"/>
  <c r="M40" i="7"/>
  <c r="M41" i="7"/>
  <c r="M42" i="7"/>
  <c r="M43" i="7"/>
  <c r="M44" i="7"/>
  <c r="M45" i="7"/>
  <c r="M46" i="7"/>
  <c r="M47" i="7"/>
  <c r="M49" i="7"/>
  <c r="M50" i="7"/>
  <c r="M51" i="7"/>
  <c r="L40" i="7"/>
  <c r="L41" i="7"/>
  <c r="L42" i="7"/>
  <c r="L43" i="7"/>
  <c r="L44" i="7"/>
  <c r="L45" i="7"/>
  <c r="L46" i="7"/>
  <c r="L47" i="7"/>
  <c r="L49" i="7"/>
  <c r="L50" i="7"/>
  <c r="L51" i="7"/>
  <c r="L53" i="7"/>
  <c r="L54" i="7"/>
  <c r="L55" i="7"/>
  <c r="L56" i="7"/>
  <c r="L57" i="7"/>
  <c r="L58" i="7"/>
  <c r="L59" i="7"/>
  <c r="L60" i="7"/>
  <c r="L61" i="7"/>
  <c r="L63" i="7"/>
  <c r="L64" i="7"/>
  <c r="L65" i="7"/>
  <c r="L68" i="7"/>
  <c r="L69" i="7"/>
  <c r="L70" i="7"/>
  <c r="L71" i="7"/>
  <c r="L72" i="7"/>
  <c r="L73" i="7"/>
  <c r="L74" i="7"/>
  <c r="L76" i="7"/>
  <c r="M39" i="7"/>
  <c r="L39" i="7"/>
  <c r="I40" i="7"/>
  <c r="I41" i="7"/>
  <c r="I42" i="7"/>
  <c r="I43" i="7"/>
  <c r="I44" i="7"/>
  <c r="I45" i="7"/>
  <c r="I46" i="7"/>
  <c r="I47" i="7"/>
  <c r="I49" i="7"/>
  <c r="I50" i="7"/>
  <c r="I51" i="7"/>
  <c r="I53" i="7"/>
  <c r="I54" i="7"/>
  <c r="I55" i="7"/>
  <c r="I56" i="7"/>
  <c r="I57" i="7"/>
  <c r="I58" i="7"/>
  <c r="I59" i="7"/>
  <c r="I60" i="7"/>
  <c r="I61" i="7"/>
  <c r="I63" i="7"/>
  <c r="I64" i="7"/>
  <c r="I65" i="7"/>
  <c r="I68" i="7"/>
  <c r="I69" i="7"/>
  <c r="I70" i="7"/>
  <c r="I71" i="7"/>
  <c r="I72" i="7"/>
  <c r="I73" i="7"/>
  <c r="I74" i="7"/>
  <c r="I76" i="7"/>
  <c r="J39" i="7"/>
  <c r="I39" i="7"/>
  <c r="G40" i="7"/>
  <c r="G41" i="7"/>
  <c r="G42" i="7"/>
  <c r="G43" i="7"/>
  <c r="G44" i="7"/>
  <c r="G45" i="7"/>
  <c r="G46" i="7"/>
  <c r="G47" i="7"/>
  <c r="G49" i="7"/>
  <c r="G50" i="7"/>
  <c r="G51" i="7"/>
  <c r="G39" i="7"/>
  <c r="F40" i="7"/>
  <c r="F41" i="7"/>
  <c r="F42" i="7"/>
  <c r="F43" i="7"/>
  <c r="F44" i="7"/>
  <c r="F45" i="7"/>
  <c r="F46" i="7"/>
  <c r="F47" i="7"/>
  <c r="F49" i="7"/>
  <c r="F50" i="7"/>
  <c r="F51" i="7"/>
  <c r="F53" i="7"/>
  <c r="F54" i="7"/>
  <c r="F55" i="7"/>
  <c r="F56" i="7"/>
  <c r="F57" i="7"/>
  <c r="F58" i="7"/>
  <c r="F59" i="7"/>
  <c r="F60" i="7"/>
  <c r="F61" i="7"/>
  <c r="F63" i="7"/>
  <c r="F64" i="7"/>
  <c r="F65" i="7"/>
  <c r="F68" i="7"/>
  <c r="F69" i="7"/>
  <c r="F70" i="7"/>
  <c r="F71" i="7"/>
  <c r="F72" i="7"/>
  <c r="F73" i="7"/>
  <c r="F74" i="7"/>
  <c r="F76" i="7"/>
  <c r="F39" i="7"/>
  <c r="D52" i="7"/>
  <c r="D50" i="7"/>
  <c r="D49" i="7"/>
  <c r="L14" i="7"/>
  <c r="L15" i="7"/>
  <c r="L18" i="7"/>
  <c r="L19" i="7"/>
  <c r="L20" i="7"/>
  <c r="L23" i="7"/>
  <c r="L24" i="7"/>
  <c r="L25" i="7"/>
  <c r="L27" i="7"/>
  <c r="L30" i="7"/>
  <c r="L31" i="7"/>
  <c r="L32" i="7"/>
  <c r="I14" i="7"/>
  <c r="I15" i="7"/>
  <c r="I18" i="7"/>
  <c r="I19" i="7"/>
  <c r="I20" i="7"/>
  <c r="I23" i="7"/>
  <c r="I24" i="7"/>
  <c r="I25" i="7"/>
  <c r="I27" i="7"/>
  <c r="I30" i="7"/>
  <c r="I31" i="7"/>
  <c r="I32" i="7"/>
  <c r="L13" i="7"/>
  <c r="I13" i="7"/>
  <c r="F14" i="7"/>
  <c r="F15" i="7"/>
  <c r="F18" i="7"/>
  <c r="F19" i="7"/>
  <c r="F20" i="7"/>
  <c r="F23" i="7"/>
  <c r="F24" i="7"/>
  <c r="F25" i="7"/>
  <c r="F27" i="7"/>
  <c r="F30" i="7"/>
  <c r="F31" i="7"/>
  <c r="F32" i="7"/>
  <c r="F13" i="7"/>
  <c r="M41" i="1"/>
  <c r="M42" i="1"/>
  <c r="M43" i="1"/>
  <c r="M44" i="1"/>
  <c r="M45" i="1"/>
  <c r="M46" i="1"/>
  <c r="M47" i="1"/>
  <c r="M48" i="1"/>
  <c r="M50" i="1"/>
  <c r="M51" i="1"/>
  <c r="M52" i="1"/>
  <c r="L41" i="1"/>
  <c r="L42" i="1"/>
  <c r="L43" i="1"/>
  <c r="L44" i="1"/>
  <c r="L45" i="1"/>
  <c r="L46" i="1"/>
  <c r="L47" i="1"/>
  <c r="L48" i="1"/>
  <c r="L50" i="1"/>
  <c r="L51" i="1"/>
  <c r="L52" i="1"/>
  <c r="L54" i="1"/>
  <c r="L55" i="1"/>
  <c r="L56" i="1"/>
  <c r="L57" i="1"/>
  <c r="L58" i="1"/>
  <c r="L59" i="1"/>
  <c r="L60" i="1"/>
  <c r="L61" i="1"/>
  <c r="L62" i="1"/>
  <c r="L64" i="1"/>
  <c r="L65" i="1"/>
  <c r="L66" i="1"/>
  <c r="L69" i="1"/>
  <c r="L70" i="1"/>
  <c r="L72" i="1"/>
  <c r="L73" i="1"/>
  <c r="L74" i="1"/>
  <c r="L75" i="1"/>
  <c r="L77" i="1"/>
  <c r="M40" i="1"/>
  <c r="L40" i="1"/>
  <c r="J41" i="1"/>
  <c r="J42" i="1"/>
  <c r="J43" i="1"/>
  <c r="J44" i="1"/>
  <c r="J45" i="1"/>
  <c r="J46" i="1"/>
  <c r="J47" i="1"/>
  <c r="J48" i="1"/>
  <c r="J50" i="1"/>
  <c r="J51" i="1"/>
  <c r="J52" i="1"/>
  <c r="I41" i="1"/>
  <c r="I42" i="1"/>
  <c r="I43" i="1"/>
  <c r="I44" i="1"/>
  <c r="I45" i="1"/>
  <c r="I46" i="1"/>
  <c r="I47" i="1"/>
  <c r="I48" i="1"/>
  <c r="I50" i="1"/>
  <c r="I51" i="1"/>
  <c r="I52" i="1"/>
  <c r="I54" i="1"/>
  <c r="I55" i="1"/>
  <c r="I56" i="1"/>
  <c r="I57" i="1"/>
  <c r="I58" i="1"/>
  <c r="I59" i="1"/>
  <c r="I60" i="1"/>
  <c r="I61" i="1"/>
  <c r="I62" i="1"/>
  <c r="I64" i="1"/>
  <c r="I65" i="1"/>
  <c r="I66" i="1"/>
  <c r="I69" i="1"/>
  <c r="I70" i="1"/>
  <c r="I72" i="1"/>
  <c r="I73" i="1"/>
  <c r="I74" i="1"/>
  <c r="I75" i="1"/>
  <c r="I77" i="1"/>
  <c r="J40" i="1"/>
  <c r="I40" i="1"/>
  <c r="G41" i="1"/>
  <c r="G42" i="1"/>
  <c r="G43" i="1"/>
  <c r="G44" i="1"/>
  <c r="G45" i="1"/>
  <c r="G46" i="1"/>
  <c r="G47" i="1"/>
  <c r="G48" i="1"/>
  <c r="G50" i="1"/>
  <c r="G51" i="1"/>
  <c r="G52" i="1"/>
  <c r="G40" i="1"/>
  <c r="F41" i="1"/>
  <c r="F42" i="1"/>
  <c r="F43" i="1"/>
  <c r="F44" i="1"/>
  <c r="F45" i="1"/>
  <c r="F46" i="1"/>
  <c r="F47" i="1"/>
  <c r="F48" i="1"/>
  <c r="F50" i="1"/>
  <c r="F51" i="1"/>
  <c r="F52" i="1"/>
  <c r="F54" i="1"/>
  <c r="F55" i="1"/>
  <c r="F56" i="1"/>
  <c r="F57" i="1"/>
  <c r="F58" i="1"/>
  <c r="F59" i="1"/>
  <c r="F60" i="1"/>
  <c r="F61" i="1"/>
  <c r="F62" i="1"/>
  <c r="F64" i="1"/>
  <c r="F65" i="1"/>
  <c r="F66" i="1"/>
  <c r="F69" i="1"/>
  <c r="F70" i="1"/>
  <c r="F72" i="1"/>
  <c r="F73" i="1"/>
  <c r="F74" i="1"/>
  <c r="F75" i="1"/>
  <c r="F77" i="1"/>
  <c r="F40" i="1"/>
  <c r="L15" i="1"/>
  <c r="L16" i="1"/>
  <c r="L19" i="1"/>
  <c r="L20" i="1"/>
  <c r="L21" i="1"/>
  <c r="L24" i="1"/>
  <c r="L25" i="1"/>
  <c r="L26" i="1"/>
  <c r="L28" i="1"/>
  <c r="L31" i="1"/>
  <c r="L32" i="1"/>
  <c r="L33" i="1"/>
  <c r="L14" i="1"/>
  <c r="I15" i="1"/>
  <c r="I16" i="1"/>
  <c r="I19" i="1"/>
  <c r="I20" i="1"/>
  <c r="I21" i="1"/>
  <c r="I24" i="1"/>
  <c r="I25" i="1"/>
  <c r="I26" i="1"/>
  <c r="I28" i="1"/>
  <c r="I31" i="1"/>
  <c r="I32" i="1"/>
  <c r="I33" i="1"/>
  <c r="I14" i="1"/>
  <c r="F15" i="1"/>
  <c r="F16" i="1"/>
  <c r="F19" i="1"/>
  <c r="F20" i="1"/>
  <c r="F21" i="1"/>
  <c r="F24" i="1"/>
  <c r="F25" i="1"/>
  <c r="F26" i="1"/>
  <c r="F28" i="1"/>
  <c r="F31" i="1"/>
  <c r="F32" i="1"/>
  <c r="F33" i="1"/>
  <c r="F14" i="1"/>
  <c r="C77" i="7"/>
  <c r="C68" i="7"/>
  <c r="C52" i="7"/>
  <c r="C50" i="7"/>
  <c r="C49" i="7"/>
  <c r="C69" i="1" l="1"/>
  <c r="C53" i="1"/>
  <c r="C51" i="1"/>
  <c r="C50" i="1"/>
</calcChain>
</file>

<file path=xl/comments1.xml><?xml version="1.0" encoding="utf-8"?>
<comments xmlns="http://schemas.openxmlformats.org/spreadsheetml/2006/main">
  <authors>
    <author>Goyens Rob</author>
  </authors>
  <commentList>
    <comment ref="D8" authorId="0" shapeId="0">
      <text>
        <r>
          <rPr>
            <b/>
            <sz val="9"/>
            <color indexed="81"/>
            <rFont val="Tahoma"/>
            <family val="2"/>
          </rPr>
          <t>Telenet IR:</t>
        </r>
        <r>
          <rPr>
            <sz val="9"/>
            <color indexed="81"/>
            <rFont val="Tahoma"/>
            <family val="2"/>
          </rPr>
          <t xml:space="preserve">
We refer to the "Rebased FY 2017" tab for additional information.</t>
        </r>
      </text>
    </comment>
  </commentList>
</comments>
</file>

<file path=xl/comments2.xml><?xml version="1.0" encoding="utf-8"?>
<comments xmlns="http://schemas.openxmlformats.org/spreadsheetml/2006/main">
  <authors>
    <author>Goyens Rob</author>
  </authors>
  <commentList>
    <comment ref="D7" authorId="0" shapeId="0">
      <text>
        <r>
          <rPr>
            <b/>
            <sz val="9"/>
            <color indexed="81"/>
            <rFont val="Tahoma"/>
            <family val="2"/>
          </rPr>
          <t>Telenet IR:</t>
        </r>
        <r>
          <rPr>
            <sz val="9"/>
            <color indexed="81"/>
            <rFont val="Tahoma"/>
            <family val="2"/>
          </rPr>
          <t xml:space="preserve">
We refer to the "Rebased FY 2017" tab for additional information.</t>
        </r>
      </text>
    </comment>
  </commentList>
</comments>
</file>

<file path=xl/sharedStrings.xml><?xml version="1.0" encoding="utf-8"?>
<sst xmlns="http://schemas.openxmlformats.org/spreadsheetml/2006/main" count="545" uniqueCount="195">
  <si>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</si>
  <si>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</si>
  <si>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</si>
  <si>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</si>
  <si>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</si>
  <si>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</si>
  <si>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</si>
  <si>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</si>
  <si>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</si>
  <si>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</si>
  <si>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</si>
  <si>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</si>
  <si>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</si>
  <si>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</si>
  <si>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</si>
  <si>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</si>
  <si>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</si>
  <si>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</si>
  <si>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</si>
  <si>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</si>
  <si>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</si>
  <si>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</si>
  <si>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</si>
  <si>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</si>
  <si>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</si>
  <si>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</si>
  <si>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</si>
  <si>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Total Services</t>
  </si>
  <si>
    <t>Total Services (EOP)</t>
  </si>
  <si>
    <t>Capex/sales ratio</t>
  </si>
  <si>
    <t>Gain (loss) on derivatives</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</si>
  <si>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</si>
  <si>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</si>
  <si>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</si>
  <si>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</si>
  <si>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</si>
  <si>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</si>
  <si>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</si>
  <si>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</si>
  <si>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</si>
  <si>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</si>
  <si>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</si>
  <si>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</si>
  <si>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KBC Securities</t>
  </si>
  <si>
    <t>Restructuring costs</t>
  </si>
  <si>
    <t>Operating profit</t>
  </si>
  <si>
    <t>N.M. = Not Meaningful</t>
  </si>
  <si>
    <t>Ruben Devos</t>
  </si>
  <si>
    <t>Barclays</t>
  </si>
  <si>
    <t>Daniel Morris</t>
  </si>
  <si>
    <t>TABLE OF CONTENTS</t>
  </si>
  <si>
    <t xml:space="preserve">   Video</t>
  </si>
  <si>
    <t xml:space="preserve">   Broadband internet</t>
  </si>
  <si>
    <t xml:space="preserve">   Fixed-line telephony</t>
  </si>
  <si>
    <t xml:space="preserve">   Mobile telephony</t>
  </si>
  <si>
    <t>Subscription revenue</t>
  </si>
  <si>
    <t>Other</t>
  </si>
  <si>
    <t>Cable subscription revenue</t>
  </si>
  <si>
    <t>Total subscription revenue</t>
  </si>
  <si>
    <t>Share of the profit (loss) of equity accounted investees</t>
  </si>
  <si>
    <t>FY 2018</t>
  </si>
  <si>
    <t>Analyst Consensus FY 2018</t>
  </si>
  <si>
    <t>FY 2018 Median estimate (*)</t>
  </si>
  <si>
    <t>FY 2018 Lowest estimate (*)</t>
  </si>
  <si>
    <t>FY 2018 Highest estimate (*)</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</si>
  <si>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</si>
  <si>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</si>
  <si>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</si>
  <si>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</si>
  <si>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</si>
  <si>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</si>
  <si>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</si>
  <si>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</si>
  <si>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</si>
  <si>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</si>
  <si>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</si>
  <si>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</si>
  <si>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</si>
  <si>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</si>
  <si>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</si>
  <si>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</si>
  <si>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</si>
  <si>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</si>
  <si>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</si>
  <si>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</si>
  <si>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</si>
  <si>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</si>
  <si>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</si>
  <si>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</si>
  <si>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Deutsche Bank</t>
  </si>
  <si>
    <t>Roshan Ranjit</t>
  </si>
  <si>
    <t>Goldman Sachs</t>
  </si>
  <si>
    <t>Michael Bishop</t>
  </si>
  <si>
    <t>Wilton Fry</t>
  </si>
  <si>
    <t>Analyst Consensus FY 2020</t>
  </si>
  <si>
    <t>FY 2020</t>
  </si>
  <si>
    <t>New Street Research</t>
  </si>
  <si>
    <t>James Ratzer</t>
  </si>
  <si>
    <t>FY 2020 Median estimate (*)</t>
  </si>
  <si>
    <t>FY 2020 Lowest estimate (*)</t>
  </si>
  <si>
    <t>FY 2020 Highest estimate (*)</t>
  </si>
  <si>
    <t>Arete Research</t>
  </si>
  <si>
    <t>Louis Citroën</t>
  </si>
  <si>
    <t>Kempen</t>
  </si>
  <si>
    <t>Change % vs Reported</t>
  </si>
  <si>
    <t>Change % vs Rebased</t>
  </si>
  <si>
    <t>Dennis Dendas</t>
  </si>
  <si>
    <t>Investor Relations Analyst</t>
  </si>
  <si>
    <t>dennis.dendas@telenetgroup.be</t>
  </si>
  <si>
    <t>Citigroup</t>
  </si>
  <si>
    <t>Nayab Amjad</t>
  </si>
  <si>
    <t>Kepler Cheuvreux</t>
  </si>
  <si>
    <t>Matthijs Van Leijenhorst</t>
  </si>
  <si>
    <t>HSBC</t>
  </si>
  <si>
    <t>Nicolas Cote-Colison</t>
  </si>
  <si>
    <t>Impairment of an investment in an equity accounted investee</t>
  </si>
  <si>
    <t>Paul Sidney</t>
  </si>
  <si>
    <t>Emmanuel Carlier</t>
  </si>
  <si>
    <t>Credit Suisse</t>
  </si>
  <si>
    <t>FY 2021</t>
  </si>
  <si>
    <t>Net total leverage ratio</t>
  </si>
  <si>
    <t>Analyst Consensus FY 2021</t>
  </si>
  <si>
    <t>FY 2021 Median estimate (*)</t>
  </si>
  <si>
    <t>FY 2021 Lowest estimate (*)</t>
  </si>
  <si>
    <t>-</t>
  </si>
  <si>
    <t>Royal Bank of Canada</t>
  </si>
  <si>
    <t>FY 2017               Reported</t>
  </si>
  <si>
    <t>FY 2017                Rebased</t>
  </si>
  <si>
    <t>Rebased FY 2017</t>
  </si>
  <si>
    <t>As reported</t>
  </si>
  <si>
    <r>
      <t>Rebased</t>
    </r>
    <r>
      <rPr>
        <b/>
        <vertAlign val="superscript"/>
        <sz val="10"/>
        <rFont val="Arial"/>
        <family val="2"/>
      </rPr>
      <t>1</t>
    </r>
  </si>
  <si>
    <t>€ million</t>
  </si>
  <si>
    <t>Q1'17</t>
  </si>
  <si>
    <t>Q2'17</t>
  </si>
  <si>
    <t>Q3'17</t>
  </si>
  <si>
    <t>Q4'17</t>
  </si>
  <si>
    <t>H1'17</t>
  </si>
  <si>
    <t>9M'17</t>
  </si>
  <si>
    <t>FY'17</t>
  </si>
  <si>
    <t>Revenue by nature</t>
  </si>
  <si>
    <t>Video</t>
  </si>
  <si>
    <t>Broadband internet</t>
  </si>
  <si>
    <t>Fixed-line telephony</t>
  </si>
  <si>
    <t>Mobile telephony</t>
  </si>
  <si>
    <t>Expenses by Nature</t>
  </si>
  <si>
    <t>Network operating expenses</t>
  </si>
  <si>
    <t>Direct costs (programming, copyrights, interconnect and other)</t>
  </si>
  <si>
    <t>Staff-related expenses</t>
  </si>
  <si>
    <t>Sales and marketing expenses</t>
  </si>
  <si>
    <t>Outsourced labor and Professional services</t>
  </si>
  <si>
    <t>Other indirect expenses</t>
  </si>
  <si>
    <t>Total Expense</t>
  </si>
  <si>
    <t>Adjusted EBITDA margin</t>
  </si>
  <si>
    <t xml:space="preserve">Our revenue and Adjusted EBITDA for FY 2017 have been rebased to include (i) the impact of the application of the IFRS 15 accounting standard, (ii) the divestment of Ortel Mobile NV and certain fixed products at the former BASE Company, (iii) the transfer of mobile operator JIM Mobile and Mobile Vikings to MEDIALAAN, which was a regulatory requirement under the European Commission's approval for the BASE acquisition and (iv) a full year contribution from SFR Belux which we acquired on June 19, 2017. </t>
  </si>
  <si>
    <t>INVESTOR &amp; ANALYST CONTACT</t>
  </si>
  <si>
    <t>Vice-President Treasury, Investor Relations &amp; Structured Finance</t>
  </si>
  <si>
    <t>Phone: +32 15 332 142</t>
  </si>
  <si>
    <t>Bart Boone</t>
  </si>
  <si>
    <t>Martine Van Dromme</t>
  </si>
  <si>
    <t>Manager Investor Relations</t>
  </si>
  <si>
    <t>Corporate Access</t>
  </si>
  <si>
    <t>bart.boone@telenetgroup.be</t>
  </si>
  <si>
    <t>martine.van.dromme@telenetgroup.be</t>
  </si>
  <si>
    <t>Phone: +32 15 484 006 371</t>
  </si>
  <si>
    <t>Phone: +32 15 332 159</t>
  </si>
  <si>
    <t>REBASED FY 2017</t>
  </si>
  <si>
    <t>DEFINITIONS</t>
  </si>
  <si>
    <r>
      <rPr>
        <b/>
        <sz val="8"/>
        <rFont val="Arial"/>
        <family val="2"/>
      </rPr>
      <t>Net total leverage</t>
    </r>
    <r>
      <rPr>
        <sz val="8"/>
        <rFont val="Arial"/>
        <family val="2"/>
      </rPr>
      <t xml:space="preserve"> </t>
    </r>
    <r>
      <rPr>
        <sz val="8"/>
        <rFont val="Calibri"/>
        <family val="2"/>
      </rPr>
      <t xml:space="preserve">is defined as the sum of all of the Company's short-term and long-term liabilities minus cash and cash equivalents ("Net Total Debt"), as recorded in the Company's statement of financial position, divided by the last two quarters' Consolidated Annualized EBITDA. </t>
    </r>
    <r>
      <rPr>
        <b/>
        <sz val="8"/>
        <rFont val="Calibri"/>
        <family val="2"/>
      </rPr>
      <t>Net covenant leverage</t>
    </r>
    <r>
      <rPr>
        <sz val="8"/>
        <rFont val="Calibri"/>
        <family val="2"/>
      </rPr>
      <t xml:space="preserve"> is calculated as per the 2017 Amended Senior Credit Facility definition, using Net Total ("Net Total Debt"), as recorded in the Company's statement of financial position, divided by the last two quarters' Consolidated Debt,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</si>
  <si>
    <t>Q2 2018</t>
  </si>
  <si>
    <t>Q2 2017               Reported</t>
  </si>
  <si>
    <t>Q2 2017                Rebased</t>
  </si>
  <si>
    <t>Q2 2018 Median estimate (*)</t>
  </si>
  <si>
    <t>Q2 2018 Lowest estimate (*)</t>
  </si>
  <si>
    <t>Q2 2018 Highest estimate (*)</t>
  </si>
  <si>
    <t>Cash interest expenses</t>
  </si>
  <si>
    <t>Income taxes paid</t>
  </si>
  <si>
    <t xml:space="preserve">Working capital changes and other </t>
  </si>
  <si>
    <t>Cash capital expenditures</t>
  </si>
  <si>
    <t>Net vendor financing impact</t>
  </si>
  <si>
    <t>Adjusted Free Cash Flow(12)</t>
  </si>
  <si>
    <t>Accrued capital expenditures(11)</t>
  </si>
  <si>
    <t>Leverage</t>
  </si>
  <si>
    <t>Net covenant leverage ratio(13)</t>
  </si>
  <si>
    <t xml:space="preserve">Free Cash Flow </t>
  </si>
  <si>
    <t>Gain (loss) on extinguishment of debt</t>
  </si>
  <si>
    <t>ING</t>
  </si>
  <si>
    <t>David Vagman</t>
  </si>
  <si>
    <t>Degroof Petercam</t>
  </si>
  <si>
    <t>Stefaan Genoe</t>
  </si>
  <si>
    <t>Jeff Wlodarczak</t>
  </si>
  <si>
    <t>Pivotal Research Group</t>
  </si>
  <si>
    <t>TELENET - ANALYST CONSENSUS Q2 2018</t>
  </si>
  <si>
    <t>Analyst Consensus Q2 2018</t>
  </si>
  <si>
    <t>Based on the input received from 15 sell-side analysts</t>
  </si>
  <si>
    <t>Date of publication: July 3,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</si>
</sst>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 #,##0.00_ ;_ * \-#,##0.00_ ;_ * &quot;-&quot;??_ ;_ @_ "/>
    <numFmt numFmtId="165" formatCode="_(* #,##0.00_);_(* \(#,##0.00\);_(* &quot;-&quot;??_);_(@_)"/>
    <numFmt numFmtId="166" formatCode="_-* #,##0.00\ _B_F_-;\-* #,##0.00\ _B_F_-;_-* &quot;-&quot;??\ _B_F_-;_-@_-"/>
    <numFmt numFmtId="167" formatCode="0.0%"/>
    <numFmt numFmtId="168" formatCode="_(* #,##0.0_);_(* \(#,##0.0\);_(* &quot;-&quot;??_);_(@_)"/>
    <numFmt numFmtId="169" formatCode="0.0"/>
    <numFmt numFmtId="170" formatCode="_(* #,##0_);_(* \(#,##0\);_(* &quot;-&quot;??_);_(@_)"/>
    <numFmt numFmtId="171" formatCode="#,##0.00\ [$EUR]"/>
    <numFmt numFmtId="172" formatCode="#,##0.0_);\(#,##0.0\)"/>
    <numFmt numFmtId="173" formatCode="0.0_);\(0.0\)"/>
    <numFmt numFmtId="174" formatCode="#,##0.0,;\(#,##0.0,\)"/>
  </numFmts>
  <fonts count="39" x14ac:knownFonts="1">
    <font>
      <sz val="10"/>
      <name val="Arial"/>
    </font>
    <font>
      <sz val="9"/>
      <color theme="1"/>
      <name val="Arial"/>
      <family val="2"/>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sz val="16"/>
      <name val="Arial"/>
      <family val="2"/>
    </font>
    <font>
      <b/>
      <sz val="10"/>
      <color indexed="23"/>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sz val="9"/>
      <color indexed="81"/>
      <name val="Tahoma"/>
      <family val="2"/>
    </font>
    <font>
      <b/>
      <sz val="9"/>
      <color indexed="81"/>
      <name val="Tahoma"/>
      <family val="2"/>
    </font>
    <font>
      <b/>
      <sz val="10"/>
      <color theme="0"/>
      <name val="Arial"/>
      <family val="2"/>
    </font>
    <font>
      <sz val="9"/>
      <color rgb="FFFF0000"/>
      <name val="Arial"/>
      <family val="2"/>
    </font>
    <font>
      <b/>
      <sz val="9"/>
      <color rgb="FFFF0000"/>
      <name val="Arial"/>
      <family val="2"/>
    </font>
    <font>
      <b/>
      <sz val="9"/>
      <color theme="1"/>
      <name val="Arial"/>
      <family val="2"/>
    </font>
    <font>
      <sz val="9"/>
      <color theme="0"/>
      <name val="Arial"/>
      <family val="2"/>
    </font>
    <font>
      <b/>
      <sz val="9"/>
      <color theme="0"/>
      <name val="Arial"/>
      <family val="2"/>
    </font>
    <font>
      <b/>
      <sz val="16"/>
      <name val="Arial"/>
      <family val="2"/>
    </font>
    <font>
      <b/>
      <sz val="10"/>
      <name val="Arial"/>
      <family val="2"/>
    </font>
    <font>
      <b/>
      <vertAlign val="superscript"/>
      <sz val="10"/>
      <name val="Arial"/>
      <family val="2"/>
    </font>
    <font>
      <b/>
      <sz val="11"/>
      <name val="Arial"/>
      <family val="2"/>
    </font>
    <font>
      <sz val="11"/>
      <name val="Arial"/>
      <family val="2"/>
    </font>
    <font>
      <b/>
      <sz val="12"/>
      <name val="Arial"/>
      <family val="2"/>
    </font>
    <font>
      <sz val="8"/>
      <name val="Calibri"/>
      <family val="2"/>
    </font>
    <font>
      <b/>
      <sz val="8"/>
      <name val="Calibri"/>
      <family val="2"/>
    </font>
  </fonts>
  <fills count="11">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theme="2"/>
        <bgColor indexed="64"/>
      </patternFill>
    </fill>
    <fill>
      <patternFill patternType="solid">
        <fgColor theme="0"/>
        <bgColor indexed="64"/>
      </patternFill>
    </fill>
    <fill>
      <patternFill patternType="lightGray">
        <fgColor theme="0" tint="-0.499984740745262"/>
        <bgColor auto="1"/>
      </patternFill>
    </fill>
    <fill>
      <patternFill patternType="solid">
        <fgColor indexed="65"/>
        <bgColor indexed="64"/>
      </patternFill>
    </fill>
    <fill>
      <patternFill patternType="solid">
        <fgColor rgb="FFF2CE00"/>
        <bgColor indexed="64"/>
      </patternFill>
    </fill>
    <fill>
      <patternFill patternType="solid">
        <fgColor theme="0"/>
        <bgColor rgb="FFFFC000"/>
      </patternFill>
    </fill>
  </fills>
  <borders count="27">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indexed="22"/>
      </left>
      <right style="thin">
        <color indexed="22"/>
      </right>
      <top/>
      <bottom style="thin">
        <color indexed="22"/>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22"/>
      </left>
      <right/>
      <top/>
      <bottom style="thin">
        <color indexed="22"/>
      </bottom>
      <diagonal/>
    </border>
  </borders>
  <cellStyleXfs count="12">
    <xf numFmtId="0" fontId="0" fillId="0" borderId="0"/>
    <xf numFmtId="165"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0" fontId="3" fillId="0" borderId="0"/>
    <xf numFmtId="0" fontId="19" fillId="0" borderId="0"/>
    <xf numFmtId="0" fontId="21" fillId="0" borderId="0">
      <alignment vertical="top"/>
    </xf>
    <xf numFmtId="165" fontId="3" fillId="0" borderId="0" applyFont="0" applyFill="0" applyBorder="0" applyAlignment="0" applyProtection="0"/>
    <xf numFmtId="164" fontId="3" fillId="0" borderId="0" applyFont="0" applyFill="0" applyBorder="0" applyAlignment="0" applyProtection="0"/>
    <xf numFmtId="9" fontId="22" fillId="0" borderId="0" applyFont="0" applyFill="0" applyBorder="0" applyAlignment="0" applyProtection="0"/>
    <xf numFmtId="9" fontId="3" fillId="0" borderId="0" applyFont="0" applyFill="0" applyBorder="0" applyAlignment="0" applyProtection="0"/>
  </cellStyleXfs>
  <cellXfs count="269">
    <xf numFmtId="0" fontId="0" fillId="0" borderId="0" xfId="0"/>
    <xf numFmtId="0" fontId="4" fillId="0" borderId="0" xfId="0" applyFont="1"/>
    <xf numFmtId="0" fontId="4" fillId="0" borderId="1" xfId="0" applyFont="1" applyBorder="1"/>
    <xf numFmtId="0" fontId="4" fillId="0" borderId="2" xfId="0" applyFont="1" applyBorder="1"/>
    <xf numFmtId="0" fontId="4" fillId="0" borderId="1" xfId="0" applyFont="1" applyFill="1" applyBorder="1"/>
    <xf numFmtId="0" fontId="4" fillId="0" borderId="2" xfId="0" applyFont="1" applyFill="1" applyBorder="1"/>
    <xf numFmtId="168" fontId="4" fillId="0" borderId="2" xfId="1" applyNumberFormat="1" applyFont="1" applyFill="1" applyBorder="1"/>
    <xf numFmtId="0" fontId="4" fillId="0" borderId="0" xfId="0" applyFont="1" applyAlignment="1">
      <alignment horizontal="center"/>
    </xf>
    <xf numFmtId="0" fontId="4" fillId="0" borderId="0" xfId="0" applyFont="1" applyBorder="1"/>
    <xf numFmtId="170" fontId="4" fillId="0" borderId="2" xfId="1" applyNumberFormat="1" applyFont="1" applyBorder="1"/>
    <xf numFmtId="170" fontId="4" fillId="2" borderId="2" xfId="1" applyNumberFormat="1" applyFont="1" applyFill="1" applyBorder="1"/>
    <xf numFmtId="170" fontId="4" fillId="0" borderId="2" xfId="1" applyNumberFormat="1" applyFont="1" applyFill="1" applyBorder="1"/>
    <xf numFmtId="0" fontId="6" fillId="3" borderId="6" xfId="0" applyFont="1" applyFill="1" applyBorder="1"/>
    <xf numFmtId="0" fontId="6" fillId="3" borderId="3" xfId="0" applyFont="1" applyFill="1" applyBorder="1"/>
    <xf numFmtId="0" fontId="7" fillId="3" borderId="3" xfId="0" applyFont="1" applyFill="1" applyBorder="1"/>
    <xf numFmtId="0" fontId="4" fillId="3" borderId="3" xfId="0" applyFont="1" applyFill="1" applyBorder="1"/>
    <xf numFmtId="0" fontId="4" fillId="0" borderId="7" xfId="0" applyFont="1" applyBorder="1"/>
    <xf numFmtId="0" fontId="5" fillId="0" borderId="7" xfId="0" applyFont="1" applyBorder="1"/>
    <xf numFmtId="0" fontId="4" fillId="0" borderId="8" xfId="0" applyFont="1" applyBorder="1"/>
    <xf numFmtId="2" fontId="9" fillId="0" borderId="0" xfId="0" applyNumberFormat="1" applyFont="1" applyAlignment="1">
      <alignment horizontal="center"/>
    </xf>
    <xf numFmtId="2" fontId="0" fillId="0" borderId="0" xfId="0" applyNumberFormat="1" applyAlignment="1"/>
    <xf numFmtId="0" fontId="5" fillId="0" borderId="0" xfId="0" applyFont="1" applyFill="1" applyBorder="1"/>
    <xf numFmtId="168" fontId="5" fillId="0" borderId="0" xfId="1" applyNumberFormat="1" applyFont="1" applyFill="1" applyBorder="1"/>
    <xf numFmtId="0" fontId="4" fillId="0" borderId="0" xfId="0" applyFont="1" applyFill="1" applyBorder="1"/>
    <xf numFmtId="168" fontId="4" fillId="0" borderId="0" xfId="0" applyNumberFormat="1" applyFont="1"/>
    <xf numFmtId="169" fontId="4" fillId="0" borderId="0" xfId="0" applyNumberFormat="1" applyFont="1"/>
    <xf numFmtId="169" fontId="4" fillId="0" borderId="0" xfId="0" applyNumberFormat="1" applyFont="1" applyAlignment="1">
      <alignment horizontal="center"/>
    </xf>
    <xf numFmtId="166" fontId="4" fillId="0" borderId="0" xfId="0" applyNumberFormat="1" applyFont="1"/>
    <xf numFmtId="0" fontId="10" fillId="0" borderId="0" xfId="0" applyFont="1" applyFill="1" applyBorder="1" applyAlignment="1">
      <alignment horizontal="left" vertical="center"/>
    </xf>
    <xf numFmtId="0" fontId="4" fillId="0" borderId="0" xfId="0" applyFont="1" applyFill="1" applyBorder="1" applyAlignment="1">
      <alignment horizontal="center"/>
    </xf>
    <xf numFmtId="0" fontId="10" fillId="0" borderId="0" xfId="0" applyFont="1" applyFill="1" applyBorder="1"/>
    <xf numFmtId="171" fontId="10" fillId="0" borderId="0" xfId="0" applyNumberFormat="1" applyFont="1" applyFill="1" applyBorder="1" applyAlignment="1">
      <alignment horizontal="center"/>
    </xf>
    <xf numFmtId="9" fontId="9" fillId="0" borderId="0" xfId="0" applyNumberFormat="1" applyFont="1" applyAlignment="1">
      <alignment horizontal="center"/>
    </xf>
    <xf numFmtId="9" fontId="4" fillId="0" borderId="0" xfId="0" applyNumberFormat="1" applyFont="1" applyFill="1" applyBorder="1" applyAlignment="1">
      <alignment horizontal="center"/>
    </xf>
    <xf numFmtId="9" fontId="7" fillId="3" borderId="9" xfId="0" applyNumberFormat="1" applyFont="1" applyFill="1" applyBorder="1" applyAlignment="1">
      <alignment horizontal="center"/>
    </xf>
    <xf numFmtId="9" fontId="5" fillId="0" borderId="0" xfId="2" applyNumberFormat="1" applyFont="1" applyFill="1" applyBorder="1" applyAlignment="1">
      <alignment horizontal="center"/>
    </xf>
    <xf numFmtId="9" fontId="4" fillId="0" borderId="0" xfId="0" applyNumberFormat="1" applyFont="1" applyAlignment="1">
      <alignment horizontal="center"/>
    </xf>
    <xf numFmtId="9" fontId="0" fillId="0" borderId="0" xfId="0" applyNumberFormat="1" applyAlignment="1"/>
    <xf numFmtId="9" fontId="5" fillId="0" borderId="0" xfId="0" applyNumberFormat="1" applyFont="1" applyFill="1" applyBorder="1"/>
    <xf numFmtId="9" fontId="4" fillId="0" borderId="0" xfId="0" applyNumberFormat="1" applyFont="1"/>
    <xf numFmtId="2" fontId="9" fillId="0" borderId="0" xfId="0" applyNumberFormat="1" applyFont="1" applyAlignment="1">
      <alignment horizontal="center"/>
    </xf>
    <xf numFmtId="2" fontId="0" fillId="0" borderId="0" xfId="0" applyNumberFormat="1" applyAlignment="1"/>
    <xf numFmtId="0" fontId="11" fillId="0" borderId="0" xfId="0" applyFont="1" applyFill="1" applyBorder="1"/>
    <xf numFmtId="167" fontId="4" fillId="0" borderId="15" xfId="2" applyNumberFormat="1" applyFont="1" applyFill="1" applyBorder="1" applyAlignment="1">
      <alignment horizontal="center"/>
    </xf>
    <xf numFmtId="2" fontId="9" fillId="0" borderId="0" xfId="0" applyNumberFormat="1" applyFont="1" applyAlignment="1">
      <alignment horizontal="center"/>
    </xf>
    <xf numFmtId="0" fontId="17" fillId="5" borderId="20" xfId="3" applyFont="1" applyFill="1" applyBorder="1" applyAlignment="1">
      <alignment horizontal="center" vertical="center" wrapText="1"/>
    </xf>
    <xf numFmtId="0" fontId="18" fillId="0" borderId="0" xfId="0" applyFont="1"/>
    <xf numFmtId="9" fontId="4" fillId="0" borderId="1" xfId="0" applyNumberFormat="1" applyFont="1" applyFill="1" applyBorder="1" applyAlignment="1">
      <alignment horizontal="center"/>
    </xf>
    <xf numFmtId="9" fontId="7" fillId="3" borderId="3" xfId="0" applyNumberFormat="1" applyFont="1" applyFill="1" applyBorder="1" applyAlignment="1">
      <alignment horizontal="center"/>
    </xf>
    <xf numFmtId="9" fontId="4" fillId="0" borderId="2" xfId="0" applyNumberFormat="1" applyFont="1" applyFill="1" applyBorder="1" applyAlignment="1">
      <alignment horizontal="center"/>
    </xf>
    <xf numFmtId="0" fontId="17" fillId="0" borderId="0" xfId="3" applyFont="1" applyFill="1" applyBorder="1" applyAlignment="1">
      <alignment horizontal="center" vertical="center" wrapText="1"/>
    </xf>
    <xf numFmtId="0" fontId="4" fillId="0" borderId="0" xfId="0" applyFont="1" applyFill="1"/>
    <xf numFmtId="0" fontId="4" fillId="6" borderId="0" xfId="0" applyFont="1" applyFill="1" applyBorder="1"/>
    <xf numFmtId="170" fontId="4" fillId="6" borderId="0" xfId="1" applyNumberFormat="1" applyFont="1" applyFill="1" applyBorder="1"/>
    <xf numFmtId="2" fontId="0" fillId="0" borderId="0" xfId="0" applyNumberFormat="1" applyAlignment="1"/>
    <xf numFmtId="172" fontId="5" fillId="0" borderId="0" xfId="1" applyNumberFormat="1" applyFont="1" applyFill="1" applyBorder="1" applyAlignment="1">
      <alignment vertical="center"/>
    </xf>
    <xf numFmtId="167" fontId="12" fillId="0" borderId="0" xfId="2" applyNumberFormat="1" applyFont="1" applyFill="1" applyBorder="1" applyAlignment="1">
      <alignment horizontal="center"/>
    </xf>
    <xf numFmtId="167" fontId="4" fillId="0" borderId="0" xfId="2" applyNumberFormat="1" applyFont="1" applyFill="1" applyBorder="1" applyAlignment="1">
      <alignment horizontal="center"/>
    </xf>
    <xf numFmtId="167" fontId="5" fillId="0" borderId="10" xfId="2" applyNumberFormat="1" applyFont="1" applyFill="1" applyBorder="1" applyAlignment="1">
      <alignment horizontal="center"/>
    </xf>
    <xf numFmtId="167" fontId="4" fillId="0" borderId="2" xfId="0" applyNumberFormat="1" applyFont="1" applyFill="1" applyBorder="1" applyAlignment="1">
      <alignment horizontal="center"/>
    </xf>
    <xf numFmtId="167" fontId="4" fillId="0" borderId="2" xfId="2" applyNumberFormat="1" applyFont="1" applyFill="1" applyBorder="1" applyAlignment="1">
      <alignment horizontal="center"/>
    </xf>
    <xf numFmtId="170" fontId="5" fillId="0" borderId="4" xfId="1" applyNumberFormat="1" applyFont="1" applyFill="1" applyBorder="1"/>
    <xf numFmtId="170" fontId="5" fillId="0" borderId="4" xfId="0" applyNumberFormat="1" applyFont="1" applyFill="1" applyBorder="1"/>
    <xf numFmtId="0" fontId="4" fillId="0" borderId="7" xfId="3" applyFont="1" applyBorder="1" applyAlignment="1">
      <alignment vertical="top"/>
    </xf>
    <xf numFmtId="0" fontId="5" fillId="0" borderId="7" xfId="3" applyFont="1" applyBorder="1" applyAlignment="1">
      <alignment vertical="top"/>
    </xf>
    <xf numFmtId="0" fontId="5" fillId="0" borderId="0" xfId="0" applyFont="1"/>
    <xf numFmtId="2" fontId="0" fillId="0" borderId="0" xfId="0" applyNumberFormat="1" applyAlignment="1"/>
    <xf numFmtId="2" fontId="9" fillId="0" borderId="0" xfId="0" applyNumberFormat="1" applyFont="1" applyAlignment="1">
      <alignment horizontal="center"/>
    </xf>
    <xf numFmtId="2" fontId="9" fillId="0" borderId="0" xfId="0" applyNumberFormat="1" applyFont="1" applyAlignment="1">
      <alignment horizontal="center"/>
    </xf>
    <xf numFmtId="170" fontId="5" fillId="0" borderId="5" xfId="0" applyNumberFormat="1" applyFont="1" applyFill="1" applyBorder="1"/>
    <xf numFmtId="168" fontId="4" fillId="0" borderId="2" xfId="1" applyNumberFormat="1" applyFont="1" applyFill="1" applyBorder="1" applyAlignment="1">
      <alignment horizontal="right"/>
    </xf>
    <xf numFmtId="0" fontId="3" fillId="6" borderId="0" xfId="6" applyFont="1" applyFill="1" applyAlignment="1">
      <alignment vertical="center"/>
    </xf>
    <xf numFmtId="0" fontId="3" fillId="6" borderId="0" xfId="6" applyFont="1" applyFill="1"/>
    <xf numFmtId="0" fontId="3" fillId="0" borderId="0" xfId="6" applyFont="1" applyAlignment="1">
      <alignment horizontal="justify" vertical="center"/>
    </xf>
    <xf numFmtId="170" fontId="5" fillId="0" borderId="2" xfId="0" applyNumberFormat="1" applyFont="1" applyBorder="1"/>
    <xf numFmtId="0" fontId="5" fillId="0" borderId="7" xfId="0" applyFont="1" applyFill="1" applyBorder="1"/>
    <xf numFmtId="170" fontId="4" fillId="6" borderId="2" xfId="1"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0" fontId="4" fillId="6" borderId="7" xfId="0" applyFont="1" applyFill="1" applyBorder="1"/>
    <xf numFmtId="170" fontId="4" fillId="0" borderId="2" xfId="0" applyNumberFormat="1" applyFont="1" applyBorder="1"/>
    <xf numFmtId="0" fontId="26" fillId="0" borderId="2" xfId="0" applyFont="1" applyBorder="1"/>
    <xf numFmtId="0" fontId="26" fillId="0" borderId="2" xfId="0" applyFont="1" applyFill="1" applyBorder="1"/>
    <xf numFmtId="168" fontId="4" fillId="0" borderId="2" xfId="1" applyNumberFormat="1" applyFont="1" applyFill="1" applyBorder="1" applyProtection="1">
      <protection locked="0"/>
    </xf>
    <xf numFmtId="168" fontId="5" fillId="0" borderId="2" xfId="1" applyNumberFormat="1" applyFont="1" applyFill="1" applyBorder="1"/>
    <xf numFmtId="168" fontId="5" fillId="0" borderId="4" xfId="1" applyNumberFormat="1" applyFont="1" applyFill="1" applyBorder="1"/>
    <xf numFmtId="168" fontId="5" fillId="0" borderId="4" xfId="1" applyNumberFormat="1" applyFont="1" applyFill="1" applyBorder="1" applyAlignment="1">
      <alignment vertical="center"/>
    </xf>
    <xf numFmtId="168" fontId="4" fillId="0" borderId="4" xfId="1" applyNumberFormat="1" applyFont="1" applyFill="1" applyBorder="1"/>
    <xf numFmtId="167" fontId="12" fillId="0" borderId="2" xfId="2" applyNumberFormat="1" applyFont="1" applyFill="1" applyBorder="1" applyAlignment="1">
      <alignment horizontal="center"/>
    </xf>
    <xf numFmtId="167" fontId="4" fillId="6" borderId="2" xfId="2" applyNumberFormat="1" applyFont="1" applyFill="1" applyBorder="1"/>
    <xf numFmtId="170" fontId="26" fillId="0" borderId="0" xfId="0" applyNumberFormat="1" applyFont="1" applyFill="1" applyBorder="1"/>
    <xf numFmtId="170" fontId="26" fillId="0" borderId="0" xfId="1" applyNumberFormat="1" applyFont="1" applyFill="1" applyBorder="1"/>
    <xf numFmtId="0" fontId="26" fillId="0" borderId="0" xfId="0" applyFont="1" applyBorder="1"/>
    <xf numFmtId="0" fontId="27" fillId="3" borderId="3" xfId="0" applyFont="1" applyFill="1" applyBorder="1"/>
    <xf numFmtId="168" fontId="27" fillId="3" borderId="3" xfId="1" applyNumberFormat="1" applyFont="1" applyFill="1" applyBorder="1"/>
    <xf numFmtId="168" fontId="26" fillId="0" borderId="2" xfId="1" applyNumberFormat="1" applyFont="1" applyFill="1" applyBorder="1"/>
    <xf numFmtId="167" fontId="4" fillId="0" borderId="2" xfId="2" applyNumberFormat="1" applyFont="1" applyFill="1" applyBorder="1"/>
    <xf numFmtId="170" fontId="4" fillId="0" borderId="0" xfId="1" applyNumberFormat="1" applyFont="1" applyFill="1" applyBorder="1"/>
    <xf numFmtId="167" fontId="4" fillId="0" borderId="0" xfId="2" applyNumberFormat="1" applyFont="1" applyFill="1" applyBorder="1"/>
    <xf numFmtId="168" fontId="26" fillId="0" borderId="16" xfId="1" applyNumberFormat="1" applyFont="1" applyFill="1" applyBorder="1"/>
    <xf numFmtId="170" fontId="4" fillId="0" borderId="16" xfId="1" applyNumberFormat="1" applyFont="1" applyFill="1" applyBorder="1"/>
    <xf numFmtId="167" fontId="12" fillId="0" borderId="16" xfId="2" applyNumberFormat="1" applyFont="1" applyFill="1" applyBorder="1" applyAlignment="1">
      <alignment horizontal="center"/>
    </xf>
    <xf numFmtId="167" fontId="4" fillId="0" borderId="16" xfId="2" applyNumberFormat="1" applyFont="1" applyFill="1" applyBorder="1"/>
    <xf numFmtId="167" fontId="28" fillId="0" borderId="21" xfId="2" applyNumberFormat="1" applyFont="1" applyFill="1" applyBorder="1" applyAlignment="1">
      <alignment horizontal="center"/>
    </xf>
    <xf numFmtId="167" fontId="28" fillId="0" borderId="16" xfId="2" applyNumberFormat="1" applyFont="1" applyFill="1" applyBorder="1" applyAlignment="1">
      <alignment horizontal="center"/>
    </xf>
    <xf numFmtId="167" fontId="5" fillId="0" borderId="21" xfId="0" applyNumberFormat="1" applyFont="1" applyFill="1" applyBorder="1" applyAlignment="1">
      <alignment horizontal="center"/>
    </xf>
    <xf numFmtId="167" fontId="28" fillId="0" borderId="2" xfId="2" applyNumberFormat="1" applyFont="1" applyFill="1" applyBorder="1" applyAlignment="1">
      <alignment horizontal="center"/>
    </xf>
    <xf numFmtId="167" fontId="28" fillId="0" borderId="0" xfId="2" applyNumberFormat="1" applyFont="1" applyFill="1" applyBorder="1" applyAlignment="1">
      <alignment horizontal="center"/>
    </xf>
    <xf numFmtId="167" fontId="5" fillId="0" borderId="2" xfId="0" applyNumberFormat="1" applyFont="1" applyFill="1" applyBorder="1" applyAlignment="1">
      <alignment horizontal="center"/>
    </xf>
    <xf numFmtId="0" fontId="4" fillId="0" borderId="7" xfId="0" applyFont="1" applyFill="1" applyBorder="1"/>
    <xf numFmtId="0" fontId="4" fillId="0" borderId="7" xfId="3" applyFont="1" applyFill="1" applyBorder="1" applyAlignment="1">
      <alignment vertical="top"/>
    </xf>
    <xf numFmtId="0" fontId="5" fillId="0" borderId="8" xfId="0" applyFont="1" applyFill="1" applyBorder="1"/>
    <xf numFmtId="168" fontId="4" fillId="2" borderId="2" xfId="1" applyNumberFormat="1" applyFont="1" applyFill="1" applyBorder="1"/>
    <xf numFmtId="168" fontId="5" fillId="2" borderId="2" xfId="1" applyNumberFormat="1" applyFont="1" applyFill="1" applyBorder="1"/>
    <xf numFmtId="167" fontId="4" fillId="0" borderId="2" xfId="2" applyNumberFormat="1" applyFont="1" applyFill="1" applyBorder="1" applyAlignment="1">
      <alignment vertical="center"/>
    </xf>
    <xf numFmtId="0" fontId="5" fillId="0" borderId="0" xfId="0" applyFont="1" applyFill="1"/>
    <xf numFmtId="170" fontId="5" fillId="0" borderId="2" xfId="1" applyNumberFormat="1" applyFont="1" applyFill="1" applyBorder="1"/>
    <xf numFmtId="0" fontId="5" fillId="0" borderId="4" xfId="0" applyFont="1" applyFill="1" applyBorder="1"/>
    <xf numFmtId="0" fontId="5" fillId="0" borderId="5" xfId="0" applyFont="1" applyFill="1" applyBorder="1"/>
    <xf numFmtId="0" fontId="5" fillId="0" borderId="8" xfId="0" applyFont="1" applyFill="1" applyBorder="1" applyAlignment="1">
      <alignment vertical="center"/>
    </xf>
    <xf numFmtId="167" fontId="4" fillId="0" borderId="7" xfId="2" applyNumberFormat="1" applyFont="1" applyFill="1" applyBorder="1" applyAlignment="1">
      <alignment vertical="center"/>
    </xf>
    <xf numFmtId="167" fontId="4" fillId="0" borderId="0" xfId="2" applyNumberFormat="1" applyFont="1" applyFill="1"/>
    <xf numFmtId="168" fontId="26" fillId="7" borderId="2" xfId="1" applyNumberFormat="1" applyFont="1" applyFill="1" applyBorder="1" applyAlignment="1" applyProtection="1">
      <alignment horizontal="right"/>
      <protection locked="0"/>
    </xf>
    <xf numFmtId="168" fontId="27" fillId="7" borderId="4" xfId="1" applyNumberFormat="1" applyFont="1" applyFill="1" applyBorder="1" applyAlignment="1">
      <alignment horizontal="right"/>
    </xf>
    <xf numFmtId="168" fontId="5" fillId="2" borderId="21" xfId="1" applyNumberFormat="1" applyFont="1" applyFill="1" applyBorder="1"/>
    <xf numFmtId="0" fontId="4" fillId="0" borderId="0" xfId="0" applyFont="1" applyAlignment="1">
      <alignment horizontal="left" wrapText="1"/>
    </xf>
    <xf numFmtId="168" fontId="5" fillId="0" borderId="4" xfId="1" applyNumberFormat="1" applyFont="1" applyFill="1" applyBorder="1" applyAlignment="1">
      <alignment horizontal="right"/>
    </xf>
    <xf numFmtId="2" fontId="9" fillId="0" borderId="0" xfId="0" applyNumberFormat="1" applyFont="1" applyAlignment="1">
      <alignment horizontal="center"/>
    </xf>
    <xf numFmtId="167" fontId="28" fillId="0" borderId="4" xfId="2" applyNumberFormat="1" applyFont="1" applyFill="1" applyBorder="1" applyAlignment="1">
      <alignment horizontal="center"/>
    </xf>
    <xf numFmtId="167" fontId="28" fillId="0" borderId="10" xfId="2" applyNumberFormat="1" applyFont="1" applyFill="1" applyBorder="1" applyAlignment="1">
      <alignment horizontal="center"/>
    </xf>
    <xf numFmtId="167" fontId="5" fillId="0" borderId="4" xfId="0" applyNumberFormat="1" applyFont="1" applyFill="1" applyBorder="1" applyAlignment="1">
      <alignment horizontal="center"/>
    </xf>
    <xf numFmtId="170" fontId="5" fillId="0" borderId="5" xfId="1" applyNumberFormat="1" applyFont="1" applyFill="1" applyBorder="1"/>
    <xf numFmtId="167" fontId="28" fillId="0" borderId="5" xfId="2" applyNumberFormat="1" applyFont="1" applyFill="1" applyBorder="1" applyAlignment="1">
      <alignment horizontal="center"/>
    </xf>
    <xf numFmtId="167" fontId="12" fillId="0" borderId="13" xfId="2" applyNumberFormat="1" applyFont="1" applyFill="1" applyBorder="1" applyAlignment="1">
      <alignment horizontal="center"/>
    </xf>
    <xf numFmtId="167" fontId="12" fillId="0" borderId="15" xfId="2" applyNumberFormat="1" applyFont="1" applyFill="1" applyBorder="1" applyAlignment="1">
      <alignment horizontal="center"/>
    </xf>
    <xf numFmtId="167" fontId="4" fillId="6" borderId="2" xfId="2" applyNumberFormat="1" applyFont="1" applyFill="1" applyBorder="1" applyAlignment="1">
      <alignment horizontal="center"/>
    </xf>
    <xf numFmtId="167" fontId="5" fillId="6" borderId="2" xfId="2" applyNumberFormat="1" applyFont="1" applyFill="1" applyBorder="1" applyAlignment="1">
      <alignment horizontal="center"/>
    </xf>
    <xf numFmtId="168" fontId="4" fillId="2" borderId="4" xfId="1" applyNumberFormat="1" applyFont="1" applyFill="1" applyBorder="1"/>
    <xf numFmtId="167" fontId="12" fillId="0" borderId="4" xfId="2" applyNumberFormat="1" applyFont="1" applyFill="1" applyBorder="1" applyAlignment="1">
      <alignment horizontal="center"/>
    </xf>
    <xf numFmtId="168" fontId="4" fillId="2" borderId="13" xfId="1" applyNumberFormat="1" applyFont="1" applyFill="1" applyBorder="1"/>
    <xf numFmtId="167" fontId="4" fillId="0" borderId="13" xfId="0" applyNumberFormat="1" applyFont="1" applyFill="1" applyBorder="1" applyAlignment="1">
      <alignment horizontal="center"/>
    </xf>
    <xf numFmtId="167" fontId="5" fillId="0" borderId="2" xfId="2" applyNumberFormat="1" applyFont="1" applyFill="1" applyBorder="1" applyAlignment="1">
      <alignment vertical="center"/>
    </xf>
    <xf numFmtId="167" fontId="29" fillId="0" borderId="0" xfId="2" applyNumberFormat="1" applyFont="1" applyFill="1" applyBorder="1" applyAlignment="1">
      <alignment horizontal="center"/>
    </xf>
    <xf numFmtId="167" fontId="30" fillId="0" borderId="10" xfId="2" applyNumberFormat="1" applyFont="1" applyFill="1" applyBorder="1" applyAlignment="1">
      <alignment horizontal="center"/>
    </xf>
    <xf numFmtId="170" fontId="29" fillId="0" borderId="2" xfId="1" applyNumberFormat="1" applyFont="1" applyBorder="1"/>
    <xf numFmtId="167" fontId="30" fillId="0" borderId="0" xfId="2" applyNumberFormat="1" applyFont="1" applyFill="1" applyBorder="1" applyAlignment="1">
      <alignment horizontal="center"/>
    </xf>
    <xf numFmtId="170" fontId="30" fillId="0" borderId="2" xfId="0" applyNumberFormat="1" applyFont="1" applyBorder="1"/>
    <xf numFmtId="167" fontId="30" fillId="0" borderId="11" xfId="2" applyNumberFormat="1" applyFont="1" applyFill="1" applyBorder="1" applyAlignment="1">
      <alignment horizontal="center"/>
    </xf>
    <xf numFmtId="167" fontId="29" fillId="0" borderId="16" xfId="2" applyNumberFormat="1" applyFont="1" applyFill="1" applyBorder="1" applyAlignment="1">
      <alignment horizontal="center"/>
    </xf>
    <xf numFmtId="168" fontId="30" fillId="3" borderId="3" xfId="1" applyNumberFormat="1" applyFont="1" applyFill="1" applyBorder="1"/>
    <xf numFmtId="167" fontId="29" fillId="0" borderId="2" xfId="0" applyNumberFormat="1" applyFont="1" applyFill="1" applyBorder="1" applyAlignment="1">
      <alignment horizontal="center"/>
    </xf>
    <xf numFmtId="167" fontId="30" fillId="0" borderId="4" xfId="0" applyNumberFormat="1" applyFont="1" applyFill="1" applyBorder="1" applyAlignment="1">
      <alignment horizontal="center"/>
    </xf>
    <xf numFmtId="167" fontId="30" fillId="0" borderId="2" xfId="0" applyNumberFormat="1" applyFont="1" applyFill="1" applyBorder="1" applyAlignment="1">
      <alignment horizontal="center"/>
    </xf>
    <xf numFmtId="167" fontId="30" fillId="0" borderId="5" xfId="0" applyNumberFormat="1" applyFont="1" applyFill="1" applyBorder="1" applyAlignment="1">
      <alignment horizontal="center"/>
    </xf>
    <xf numFmtId="167" fontId="29" fillId="0" borderId="0" xfId="0" applyNumberFormat="1" applyFont="1" applyFill="1" applyBorder="1" applyAlignment="1">
      <alignment horizontal="center"/>
    </xf>
    <xf numFmtId="167" fontId="29" fillId="0" borderId="16" xfId="0" applyNumberFormat="1" applyFont="1" applyFill="1" applyBorder="1" applyAlignment="1">
      <alignment horizontal="center"/>
    </xf>
    <xf numFmtId="167" fontId="29" fillId="0" borderId="2" xfId="2" applyNumberFormat="1" applyFont="1" applyFill="1" applyBorder="1" applyAlignment="1">
      <alignment horizontal="center"/>
    </xf>
    <xf numFmtId="167" fontId="29" fillId="0" borderId="13" xfId="2" applyNumberFormat="1" applyFont="1" applyFill="1" applyBorder="1" applyAlignment="1">
      <alignment horizontal="center"/>
    </xf>
    <xf numFmtId="167" fontId="29" fillId="6" borderId="2" xfId="2" applyNumberFormat="1" applyFont="1" applyFill="1" applyBorder="1" applyAlignment="1">
      <alignment horizontal="center"/>
    </xf>
    <xf numFmtId="167" fontId="30" fillId="0" borderId="21" xfId="2" applyNumberFormat="1" applyFont="1" applyFill="1" applyBorder="1" applyAlignment="1">
      <alignment horizontal="center"/>
    </xf>
    <xf numFmtId="0" fontId="4" fillId="0" borderId="0" xfId="0" applyFont="1" applyAlignment="1">
      <alignment horizontal="left" wrapText="1"/>
    </xf>
    <xf numFmtId="168" fontId="5" fillId="0" borderId="2" xfId="1" applyNumberFormat="1" applyFont="1" applyFill="1" applyBorder="1" applyProtection="1">
      <protection locked="0"/>
    </xf>
    <xf numFmtId="168" fontId="4" fillId="0" borderId="4" xfId="1" applyNumberFormat="1" applyFont="1" applyFill="1" applyBorder="1" applyProtection="1">
      <protection locked="0"/>
    </xf>
    <xf numFmtId="167" fontId="5" fillId="0" borderId="0" xfId="2" applyNumberFormat="1" applyFont="1" applyFill="1" applyBorder="1" applyAlignment="1">
      <alignment horizontal="center"/>
    </xf>
    <xf numFmtId="167" fontId="4" fillId="0" borderId="10" xfId="2" applyNumberFormat="1" applyFont="1" applyFill="1" applyBorder="1" applyAlignment="1">
      <alignment horizontal="center"/>
    </xf>
    <xf numFmtId="167" fontId="4" fillId="0" borderId="4" xfId="0" applyNumberFormat="1" applyFont="1" applyFill="1" applyBorder="1" applyAlignment="1">
      <alignment horizontal="center"/>
    </xf>
    <xf numFmtId="0" fontId="31" fillId="6" borderId="0" xfId="4" applyFont="1" applyFill="1" applyAlignment="1">
      <alignment vertical="center"/>
    </xf>
    <xf numFmtId="0" fontId="3" fillId="8" borderId="0" xfId="4" applyFont="1" applyFill="1" applyAlignment="1">
      <alignment vertical="center"/>
    </xf>
    <xf numFmtId="172" fontId="32" fillId="8" borderId="0" xfId="5" applyNumberFormat="1" applyFont="1" applyFill="1" applyAlignment="1">
      <alignment vertical="center"/>
    </xf>
    <xf numFmtId="0" fontId="3" fillId="8" borderId="0" xfId="4" applyFont="1" applyFill="1"/>
    <xf numFmtId="0" fontId="20" fillId="9" borderId="22" xfId="5" applyFont="1" applyFill="1" applyBorder="1" applyAlignment="1">
      <alignment horizontal="left" vertical="center" wrapText="1"/>
    </xf>
    <xf numFmtId="173" fontId="20" fillId="9" borderId="22" xfId="5" applyNumberFormat="1" applyFont="1" applyFill="1" applyBorder="1" applyAlignment="1">
      <alignment horizontal="right" vertical="center" wrapText="1"/>
    </xf>
    <xf numFmtId="0" fontId="20" fillId="8" borderId="0" xfId="5" applyFont="1" applyFill="1" applyAlignment="1">
      <alignment horizontal="right" wrapText="1"/>
    </xf>
    <xf numFmtId="0" fontId="20" fillId="5" borderId="20" xfId="5" applyFont="1" applyFill="1" applyBorder="1" applyAlignment="1">
      <alignment horizontal="center" vertical="center" wrapText="1"/>
    </xf>
    <xf numFmtId="172" fontId="32" fillId="8" borderId="0" xfId="5" applyNumberFormat="1" applyFont="1" applyFill="1"/>
    <xf numFmtId="172" fontId="20" fillId="8" borderId="0" xfId="5" applyNumberFormat="1" applyFont="1" applyFill="1"/>
    <xf numFmtId="169" fontId="20" fillId="8" borderId="0" xfId="5" applyNumberFormat="1" applyFont="1" applyFill="1"/>
    <xf numFmtId="174" fontId="4" fillId="0" borderId="0" xfId="5" applyNumberFormat="1" applyFont="1" applyFill="1" applyBorder="1" applyAlignment="1">
      <alignment wrapText="1"/>
    </xf>
    <xf numFmtId="172" fontId="3" fillId="8" borderId="0" xfId="5" applyNumberFormat="1" applyFont="1" applyFill="1"/>
    <xf numFmtId="174" fontId="3" fillId="0" borderId="0" xfId="5" applyNumberFormat="1" applyFont="1" applyFill="1" applyBorder="1" applyAlignment="1">
      <alignment wrapText="1"/>
    </xf>
    <xf numFmtId="172" fontId="3" fillId="8" borderId="0" xfId="5" applyNumberFormat="1" applyFont="1" applyFill="1" applyAlignment="1">
      <alignment horizontal="left" indent="1"/>
    </xf>
    <xf numFmtId="172" fontId="3" fillId="0" borderId="0" xfId="5" applyNumberFormat="1" applyFont="1" applyFill="1" applyBorder="1" applyAlignment="1">
      <alignment wrapText="1"/>
    </xf>
    <xf numFmtId="172" fontId="5" fillId="9" borderId="23" xfId="5" applyNumberFormat="1" applyFont="1" applyFill="1" applyBorder="1" applyAlignment="1">
      <alignment vertical="center"/>
    </xf>
    <xf numFmtId="172" fontId="5" fillId="9" borderId="23" xfId="5" applyNumberFormat="1" applyFont="1" applyFill="1" applyBorder="1" applyAlignment="1">
      <alignment vertical="center" wrapText="1"/>
    </xf>
    <xf numFmtId="172" fontId="5" fillId="8" borderId="0" xfId="5" applyNumberFormat="1" applyFont="1" applyFill="1" applyAlignment="1">
      <alignment vertical="center"/>
    </xf>
    <xf numFmtId="172" fontId="5" fillId="9" borderId="23" xfId="8" applyNumberFormat="1" applyFont="1" applyFill="1" applyBorder="1" applyAlignment="1">
      <alignment vertical="center" wrapText="1"/>
    </xf>
    <xf numFmtId="172" fontId="5" fillId="9" borderId="23" xfId="11" applyNumberFormat="1" applyFont="1" applyFill="1" applyBorder="1" applyAlignment="1">
      <alignment vertical="center"/>
    </xf>
    <xf numFmtId="172" fontId="4" fillId="8" borderId="0" xfId="5" applyNumberFormat="1" applyFont="1" applyFill="1" applyAlignment="1">
      <alignment vertical="center"/>
    </xf>
    <xf numFmtId="9" fontId="3" fillId="8" borderId="0" xfId="11" applyFont="1" applyFill="1"/>
    <xf numFmtId="172" fontId="3" fillId="8" borderId="0" xfId="4" applyNumberFormat="1" applyFont="1" applyFill="1"/>
    <xf numFmtId="0" fontId="32" fillId="8" borderId="0" xfId="5" applyFont="1" applyFill="1"/>
    <xf numFmtId="173" fontId="3" fillId="8" borderId="0" xfId="11" applyNumberFormat="1" applyFont="1" applyFill="1"/>
    <xf numFmtId="168" fontId="3" fillId="8" borderId="0" xfId="8" applyNumberFormat="1" applyFont="1" applyFill="1"/>
    <xf numFmtId="168" fontId="5" fillId="9" borderId="23" xfId="8" applyNumberFormat="1" applyFont="1" applyFill="1" applyBorder="1" applyAlignment="1">
      <alignment vertical="center"/>
    </xf>
    <xf numFmtId="165" fontId="3" fillId="8" borderId="0" xfId="4" applyNumberFormat="1" applyFont="1" applyFill="1"/>
    <xf numFmtId="168" fontId="3" fillId="8" borderId="0" xfId="4" applyNumberFormat="1" applyFont="1" applyFill="1"/>
    <xf numFmtId="172" fontId="5" fillId="9" borderId="24" xfId="5" applyNumberFormat="1" applyFont="1" applyFill="1" applyBorder="1" applyAlignment="1">
      <alignment vertical="center"/>
    </xf>
    <xf numFmtId="168" fontId="5" fillId="9" borderId="24" xfId="8" applyNumberFormat="1" applyFont="1" applyFill="1" applyBorder="1" applyAlignment="1">
      <alignment vertical="center"/>
    </xf>
    <xf numFmtId="172" fontId="3" fillId="9" borderId="25" xfId="5" applyNumberFormat="1" applyFont="1" applyFill="1" applyBorder="1" applyAlignment="1">
      <alignment horizontal="left" vertical="center"/>
    </xf>
    <xf numFmtId="167" fontId="4" fillId="9" borderId="25" xfId="11" applyNumberFormat="1" applyFont="1" applyFill="1" applyBorder="1" applyAlignment="1">
      <alignment vertical="center"/>
    </xf>
    <xf numFmtId="172" fontId="3" fillId="8" borderId="0" xfId="5" applyNumberFormat="1" applyFont="1" applyFill="1" applyBorder="1"/>
    <xf numFmtId="0" fontId="3" fillId="6" borderId="0" xfId="3" applyFont="1" applyFill="1"/>
    <xf numFmtId="0" fontId="13" fillId="6" borderId="0" xfId="3" applyFont="1" applyFill="1"/>
    <xf numFmtId="0" fontId="3" fillId="10" borderId="0" xfId="3" applyFont="1" applyFill="1"/>
    <xf numFmtId="0" fontId="14" fillId="6" borderId="0" xfId="3" applyFont="1" applyFill="1"/>
    <xf numFmtId="0" fontId="14" fillId="6" borderId="0" xfId="3" applyFont="1" applyFill="1" applyAlignment="1">
      <alignment horizontal="center" vertical="center"/>
    </xf>
    <xf numFmtId="0" fontId="15" fillId="6" borderId="0" xfId="3" applyNumberFormat="1" applyFont="1" applyFill="1" applyBorder="1" applyAlignment="1">
      <alignment horizontal="center" vertical="center" wrapText="1"/>
    </xf>
    <xf numFmtId="0" fontId="16" fillId="6" borderId="0" xfId="3" applyFont="1" applyFill="1" applyBorder="1" applyAlignment="1">
      <alignment horizontal="center" vertical="center" wrapText="1"/>
    </xf>
    <xf numFmtId="0" fontId="15" fillId="6" borderId="0" xfId="3" applyFont="1" applyFill="1" applyAlignment="1"/>
    <xf numFmtId="0" fontId="3" fillId="6" borderId="0" xfId="3" applyFont="1" applyFill="1" applyAlignment="1"/>
    <xf numFmtId="0" fontId="14" fillId="6" borderId="0" xfId="3" applyNumberFormat="1" applyFont="1" applyFill="1" applyBorder="1" applyAlignment="1">
      <alignment horizontal="center" vertical="center"/>
    </xf>
    <xf numFmtId="0" fontId="3" fillId="6" borderId="0" xfId="3" applyFont="1" applyFill="1" applyBorder="1" applyAlignment="1">
      <alignment horizontal="center" vertical="center"/>
    </xf>
    <xf numFmtId="0" fontId="14" fillId="6" borderId="0" xfId="3" applyNumberFormat="1" applyFont="1" applyFill="1" applyAlignment="1">
      <alignment horizontal="center" vertical="center"/>
    </xf>
    <xf numFmtId="0" fontId="36" fillId="6" borderId="0" xfId="3" applyFont="1" applyFill="1"/>
    <xf numFmtId="0" fontId="32" fillId="6" borderId="0" xfId="3" applyNumberFormat="1" applyFont="1" applyFill="1" applyBorder="1" applyAlignment="1">
      <alignment horizontal="center" vertical="center"/>
    </xf>
    <xf numFmtId="0" fontId="32" fillId="6" borderId="0" xfId="3" applyFont="1" applyFill="1" applyAlignment="1">
      <alignment horizontal="center" vertical="center"/>
    </xf>
    <xf numFmtId="0" fontId="32" fillId="6" borderId="0" xfId="3" applyNumberFormat="1" applyFont="1" applyFill="1" applyAlignment="1">
      <alignment horizontal="center" vertical="center"/>
    </xf>
    <xf numFmtId="0" fontId="32" fillId="6" borderId="0" xfId="3" applyFont="1" applyFill="1"/>
    <xf numFmtId="9" fontId="32" fillId="6" borderId="0" xfId="3" applyNumberFormat="1" applyFont="1" applyFill="1" applyAlignment="1"/>
    <xf numFmtId="0" fontId="32" fillId="6" borderId="0" xfId="3" applyNumberFormat="1" applyFont="1" applyFill="1" applyAlignment="1"/>
    <xf numFmtId="0" fontId="32" fillId="6" borderId="0" xfId="3" applyFont="1" applyFill="1" applyAlignment="1"/>
    <xf numFmtId="0" fontId="31" fillId="6" borderId="0" xfId="3" applyFont="1" applyFill="1"/>
    <xf numFmtId="168" fontId="5" fillId="0" borderId="8" xfId="1" applyNumberFormat="1" applyFont="1" applyFill="1" applyBorder="1"/>
    <xf numFmtId="168" fontId="4" fillId="2" borderId="14" xfId="1" applyNumberFormat="1" applyFont="1" applyFill="1" applyBorder="1"/>
    <xf numFmtId="167" fontId="1" fillId="0" borderId="2" xfId="2" applyNumberFormat="1" applyFont="1" applyFill="1" applyBorder="1" applyAlignment="1">
      <alignment horizontal="center"/>
    </xf>
    <xf numFmtId="0" fontId="5" fillId="0" borderId="0" xfId="0" applyNumberFormat="1" applyFont="1" applyBorder="1" applyAlignment="1"/>
    <xf numFmtId="0" fontId="4" fillId="0" borderId="26" xfId="0" applyFont="1" applyBorder="1"/>
    <xf numFmtId="168" fontId="26" fillId="7" borderId="21" xfId="1" applyNumberFormat="1" applyFont="1" applyFill="1" applyBorder="1" applyAlignment="1" applyProtection="1">
      <alignment horizontal="right"/>
      <protection locked="0"/>
    </xf>
    <xf numFmtId="167" fontId="29" fillId="0" borderId="21" xfId="2" applyNumberFormat="1" applyFont="1" applyFill="1" applyBorder="1" applyAlignment="1">
      <alignment horizontal="center"/>
    </xf>
    <xf numFmtId="167" fontId="29" fillId="6" borderId="21" xfId="2" applyNumberFormat="1" applyFont="1" applyFill="1" applyBorder="1" applyAlignment="1">
      <alignment horizontal="center"/>
    </xf>
    <xf numFmtId="167" fontId="4" fillId="0" borderId="21" xfId="0" applyNumberFormat="1" applyFont="1" applyFill="1" applyBorder="1" applyAlignment="1">
      <alignment horizontal="center"/>
    </xf>
    <xf numFmtId="167" fontId="12" fillId="0" borderId="21" xfId="2" applyNumberFormat="1" applyFont="1" applyFill="1" applyBorder="1" applyAlignment="1">
      <alignment horizontal="center"/>
    </xf>
    <xf numFmtId="0" fontId="5" fillId="0" borderId="26" xfId="0" applyFont="1" applyBorder="1"/>
    <xf numFmtId="0" fontId="5" fillId="0" borderId="7" xfId="0" applyFont="1" applyFill="1" applyBorder="1" applyAlignment="1">
      <alignment vertical="center"/>
    </xf>
    <xf numFmtId="168" fontId="5" fillId="0" borderId="2" xfId="1" applyNumberFormat="1" applyFont="1" applyFill="1" applyBorder="1" applyAlignment="1">
      <alignment vertical="center"/>
    </xf>
    <xf numFmtId="168" fontId="26" fillId="7" borderId="4" xfId="1" applyNumberFormat="1" applyFont="1" applyFill="1" applyBorder="1" applyAlignment="1" applyProtection="1">
      <alignment horizontal="right"/>
      <protection locked="0"/>
    </xf>
    <xf numFmtId="168" fontId="5" fillId="0" borderId="21" xfId="1" applyNumberFormat="1" applyFont="1" applyFill="1" applyBorder="1"/>
    <xf numFmtId="168" fontId="27" fillId="7" borderId="21" xfId="1" applyNumberFormat="1" applyFont="1" applyFill="1" applyBorder="1" applyAlignment="1" applyProtection="1">
      <alignment horizontal="right"/>
      <protection locked="0"/>
    </xf>
    <xf numFmtId="167" fontId="30" fillId="6" borderId="21" xfId="2" applyNumberFormat="1" applyFont="1" applyFill="1" applyBorder="1" applyAlignment="1">
      <alignment horizontal="center"/>
    </xf>
    <xf numFmtId="167" fontId="4" fillId="0" borderId="0" xfId="0" applyNumberFormat="1" applyFont="1"/>
    <xf numFmtId="167" fontId="4" fillId="0" borderId="26" xfId="0" applyNumberFormat="1" applyFont="1" applyBorder="1"/>
    <xf numFmtId="167" fontId="4" fillId="0" borderId="21" xfId="1" applyNumberFormat="1" applyFont="1" applyFill="1" applyBorder="1" applyAlignment="1">
      <alignment horizontal="right"/>
    </xf>
    <xf numFmtId="167" fontId="26" fillId="7" borderId="21" xfId="1" applyNumberFormat="1" applyFont="1" applyFill="1" applyBorder="1" applyAlignment="1" applyProtection="1">
      <alignment horizontal="right"/>
      <protection locked="0"/>
    </xf>
    <xf numFmtId="167" fontId="4" fillId="2" borderId="21" xfId="1" applyNumberFormat="1" applyFont="1" applyFill="1" applyBorder="1"/>
    <xf numFmtId="167" fontId="4" fillId="0" borderId="21" xfId="2" applyNumberFormat="1" applyFont="1" applyFill="1" applyBorder="1" applyAlignment="1">
      <alignment horizontal="right"/>
    </xf>
    <xf numFmtId="167" fontId="5" fillId="6" borderId="2" xfId="2" applyNumberFormat="1" applyFont="1" applyFill="1" applyBorder="1"/>
    <xf numFmtId="167" fontId="4" fillId="2" borderId="21" xfId="2" applyNumberFormat="1" applyFont="1" applyFill="1" applyBorder="1"/>
    <xf numFmtId="168" fontId="5" fillId="6" borderId="21" xfId="1" applyNumberFormat="1" applyFont="1" applyFill="1" applyBorder="1"/>
    <xf numFmtId="168" fontId="27" fillId="7" borderId="2" xfId="1" applyNumberFormat="1" applyFont="1" applyFill="1" applyBorder="1" applyAlignment="1" applyProtection="1">
      <alignment horizontal="right"/>
      <protection locked="0"/>
    </xf>
    <xf numFmtId="9" fontId="5" fillId="0" borderId="0" xfId="0" applyNumberFormat="1" applyFont="1" applyAlignment="1">
      <alignment horizontal="center"/>
    </xf>
    <xf numFmtId="9" fontId="5" fillId="0" borderId="0" xfId="0" applyNumberFormat="1" applyFont="1"/>
    <xf numFmtId="0" fontId="4" fillId="6" borderId="26" xfId="0" applyFont="1" applyFill="1" applyBorder="1"/>
    <xf numFmtId="170" fontId="4" fillId="6" borderId="21" xfId="1" applyNumberFormat="1" applyFont="1" applyFill="1" applyBorder="1"/>
    <xf numFmtId="0" fontId="34" fillId="9" borderId="17" xfId="3" applyNumberFormat="1" applyFont="1" applyFill="1" applyBorder="1" applyAlignment="1">
      <alignment horizontal="center" vertical="center" wrapText="1"/>
    </xf>
    <xf numFmtId="0" fontId="35" fillId="9" borderId="18" xfId="3" applyFont="1" applyFill="1" applyBorder="1" applyAlignment="1">
      <alignment horizontal="center" vertical="center" wrapText="1"/>
    </xf>
    <xf numFmtId="0" fontId="35" fillId="9" borderId="19" xfId="3" applyFont="1" applyFill="1" applyBorder="1" applyAlignment="1">
      <alignment horizontal="center" vertical="center" wrapText="1"/>
    </xf>
    <xf numFmtId="0" fontId="32" fillId="6" borderId="0" xfId="3" applyFont="1" applyFill="1" applyAlignment="1">
      <alignment horizontal="left" vertical="center" wrapText="1"/>
    </xf>
    <xf numFmtId="0" fontId="6" fillId="3" borderId="3" xfId="0" applyFont="1" applyFill="1" applyBorder="1" applyAlignment="1">
      <alignment horizontal="center" wrapText="1"/>
    </xf>
    <xf numFmtId="0" fontId="6" fillId="3" borderId="12" xfId="0" applyFont="1" applyFill="1" applyBorder="1" applyAlignment="1">
      <alignment horizontal="center" wrapText="1"/>
    </xf>
    <xf numFmtId="0" fontId="10" fillId="0" borderId="0" xfId="0" applyFont="1" applyFill="1" applyBorder="1" applyAlignment="1">
      <alignment horizontal="center" vertical="distributed" wrapText="1"/>
    </xf>
    <xf numFmtId="2" fontId="9" fillId="0" borderId="0" xfId="0" applyNumberFormat="1" applyFont="1" applyAlignment="1">
      <alignment horizontal="center"/>
    </xf>
    <xf numFmtId="0" fontId="4" fillId="0" borderId="0" xfId="0" applyFont="1" applyAlignment="1">
      <alignment horizontal="left" wrapText="1"/>
    </xf>
    <xf numFmtId="0" fontId="8" fillId="4" borderId="3"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3" fillId="8" borderId="0" xfId="4" applyFont="1" applyFill="1" applyAlignment="1">
      <alignment horizontal="left" vertical="center" wrapText="1"/>
    </xf>
  </cellXfs>
  <cellStyles count="12">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 name="Percent 3" xfId="11"/>
  </cellStyles>
  <dxfs count="12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603250</xdr:colOff>
      <xdr:row>2</xdr:row>
      <xdr:rowOff>31750</xdr:rowOff>
    </xdr:from>
    <xdr:to>
      <xdr:col>2</xdr:col>
      <xdr:colOff>482865</xdr:colOff>
      <xdr:row>8</xdr:row>
      <xdr:rowOff>144198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 y="328083"/>
          <a:ext cx="1107282" cy="1107282"/>
        </a:xfrm>
        <a:prstGeom prst="rect">
          <a:avLst/>
        </a:prstGeom>
      </xdr:spPr>
    </xdr:pic>
    <xdr:clientData/>
  </xdr:twoCellAnchor>
  <xdr:twoCellAnchor editAs="oneCell">
    <xdr:from>
      <xdr:col>1</xdr:col>
      <xdr:colOff>190500</xdr:colOff>
      <xdr:row>36</xdr:row>
      <xdr:rowOff>23811</xdr:rowOff>
    </xdr:from>
    <xdr:to>
      <xdr:col>2</xdr:col>
      <xdr:colOff>264321</xdr:colOff>
      <xdr:row>40</xdr:row>
      <xdr:rowOff>124367</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900" y="7462836"/>
          <a:ext cx="683421" cy="633955"/>
        </a:xfrm>
        <a:prstGeom prst="rect">
          <a:avLst/>
        </a:prstGeom>
      </xdr:spPr>
    </xdr:pic>
    <xdr:clientData/>
  </xdr:twoCellAnchor>
  <xdr:twoCellAnchor editAs="oneCell">
    <xdr:from>
      <xdr:col>10</xdr:col>
      <xdr:colOff>325437</xdr:colOff>
      <xdr:row>36</xdr:row>
      <xdr:rowOff>47625</xdr:rowOff>
    </xdr:from>
    <xdr:to>
      <xdr:col>11</xdr:col>
      <xdr:colOff>404282</xdr:colOff>
      <xdr:row>40</xdr:row>
      <xdr:rowOff>87770</xdr:rowOff>
    </xdr:to>
    <xdr:pic>
      <xdr:nvPicPr>
        <xdr:cNvPr id="6" name="Picture 5"/>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42210"/>
        <a:stretch/>
      </xdr:blipFill>
      <xdr:spPr>
        <a:xfrm>
          <a:off x="6278562" y="7486650"/>
          <a:ext cx="688445" cy="573544"/>
        </a:xfrm>
        <a:prstGeom prst="rect">
          <a:avLst/>
        </a:prstGeom>
      </xdr:spPr>
    </xdr:pic>
    <xdr:clientData/>
  </xdr:twoCellAnchor>
  <xdr:twoCellAnchor editAs="oneCell">
    <xdr:from>
      <xdr:col>10</xdr:col>
      <xdr:colOff>297656</xdr:colOff>
      <xdr:row>42</xdr:row>
      <xdr:rowOff>11906</xdr:rowOff>
    </xdr:from>
    <xdr:to>
      <xdr:col>11</xdr:col>
      <xdr:colOff>376237</xdr:colOff>
      <xdr:row>46</xdr:row>
      <xdr:rowOff>75049</xdr:rowOff>
    </xdr:to>
    <xdr:pic>
      <xdr:nvPicPr>
        <xdr:cNvPr id="7" name="Picture 6"/>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b="40341"/>
        <a:stretch/>
      </xdr:blipFill>
      <xdr:spPr>
        <a:xfrm>
          <a:off x="6250781" y="8308181"/>
          <a:ext cx="688181" cy="606069"/>
        </a:xfrm>
        <a:prstGeom prst="rect">
          <a:avLst/>
        </a:prstGeom>
      </xdr:spPr>
    </xdr:pic>
    <xdr:clientData/>
  </xdr:twoCellAnchor>
  <xdr:twoCellAnchor editAs="oneCell">
    <xdr:from>
      <xdr:col>1</xdr:col>
      <xdr:colOff>142876</xdr:colOff>
      <xdr:row>42</xdr:row>
      <xdr:rowOff>35716</xdr:rowOff>
    </xdr:from>
    <xdr:to>
      <xdr:col>2</xdr:col>
      <xdr:colOff>231770</xdr:colOff>
      <xdr:row>46</xdr:row>
      <xdr:rowOff>106397</xdr:rowOff>
    </xdr:to>
    <xdr:pic>
      <xdr:nvPicPr>
        <xdr:cNvPr id="8" name="Picture 7"/>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22272"/>
        <a:stretch/>
      </xdr:blipFill>
      <xdr:spPr>
        <a:xfrm>
          <a:off x="676276" y="8331991"/>
          <a:ext cx="698494" cy="613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nnis.dendas@telenetgroup.be" TargetMode="External"/><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rtine.van.dromme@telenetgroup.b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47"/>
  <sheetViews>
    <sheetView tabSelected="1" zoomScale="90" zoomScaleNormal="90" workbookViewId="0">
      <selection activeCell="I31" sqref="I31"/>
    </sheetView>
  </sheetViews>
  <sheetFormatPr defaultRowHeight="11.25" x14ac:dyDescent="0.2"/>
  <cols>
    <col min="1" max="4" width="9.140625" style="203"/>
    <col min="5" max="5" width="14" style="203" customWidth="1"/>
    <col min="6" max="6" width="9.140625" style="203"/>
    <col min="7" max="7" width="4.7109375" style="203" customWidth="1"/>
    <col min="8" max="16384" width="9.140625" style="203"/>
  </cols>
  <sheetData>
    <row r="6" spans="2:13" ht="20.25" x14ac:dyDescent="0.3">
      <c r="E6" s="223" t="s">
        <v>191</v>
      </c>
      <c r="F6" s="204"/>
      <c r="G6" s="204"/>
      <c r="H6" s="204"/>
      <c r="I6" s="204"/>
      <c r="J6" s="204"/>
      <c r="K6" s="204"/>
      <c r="L6" s="204"/>
      <c r="M6" s="204"/>
    </row>
    <row r="10" spans="2:13" x14ac:dyDescent="0.2">
      <c r="G10" s="205"/>
    </row>
    <row r="12" spans="2:13" ht="15.75" x14ac:dyDescent="0.25">
      <c r="B12" s="215" t="s">
        <v>50</v>
      </c>
    </row>
    <row r="14" spans="2:13" s="206" customFormat="1" ht="13.5" thickBot="1" x14ac:dyDescent="0.25"/>
    <row r="15" spans="2:13" s="207" customFormat="1" ht="23.25" customHeight="1" thickTop="1" thickBot="1" x14ac:dyDescent="0.25">
      <c r="C15" s="255" t="s">
        <v>168</v>
      </c>
      <c r="D15" s="256"/>
      <c r="E15" s="256"/>
      <c r="F15" s="256"/>
      <c r="G15" s="257"/>
      <c r="I15" s="255" t="s">
        <v>39</v>
      </c>
      <c r="J15" s="256"/>
      <c r="K15" s="256"/>
      <c r="L15" s="256"/>
      <c r="M15" s="257"/>
    </row>
    <row r="16" spans="2:13" s="207" customFormat="1" ht="9" customHeight="1" thickTop="1" thickBot="1" x14ac:dyDescent="0.25">
      <c r="C16" s="206"/>
      <c r="D16" s="206"/>
      <c r="E16" s="206"/>
      <c r="F16" s="206"/>
      <c r="G16" s="206"/>
    </row>
    <row r="17" spans="2:23" s="207" customFormat="1" ht="23.25" customHeight="1" thickTop="1" thickBot="1" x14ac:dyDescent="0.25">
      <c r="C17" s="255" t="s">
        <v>60</v>
      </c>
      <c r="D17" s="256"/>
      <c r="E17" s="256"/>
      <c r="F17" s="256"/>
      <c r="G17" s="257"/>
      <c r="I17" s="255" t="s">
        <v>165</v>
      </c>
      <c r="J17" s="256"/>
      <c r="K17" s="256"/>
      <c r="L17" s="256"/>
      <c r="M17" s="257"/>
    </row>
    <row r="18" spans="2:23" s="207" customFormat="1" ht="8.25" customHeight="1" thickTop="1" thickBot="1" x14ac:dyDescent="0.25">
      <c r="C18" s="208"/>
      <c r="D18" s="209"/>
      <c r="E18" s="209"/>
      <c r="F18" s="209"/>
      <c r="G18" s="209"/>
    </row>
    <row r="19" spans="2:23" s="207" customFormat="1" ht="23.25" customHeight="1" thickTop="1" thickBot="1" x14ac:dyDescent="0.25">
      <c r="C19" s="255" t="s">
        <v>73</v>
      </c>
      <c r="D19" s="256"/>
      <c r="E19" s="256"/>
      <c r="F19" s="256"/>
      <c r="G19" s="257"/>
      <c r="I19" s="255" t="s">
        <v>166</v>
      </c>
      <c r="J19" s="256"/>
      <c r="K19" s="256"/>
      <c r="L19" s="256"/>
      <c r="M19" s="257"/>
    </row>
    <row r="20" spans="2:23" s="206" customFormat="1" ht="8.25" customHeight="1" thickTop="1" thickBot="1" x14ac:dyDescent="0.3">
      <c r="C20" s="210"/>
      <c r="D20" s="210"/>
      <c r="E20" s="210"/>
      <c r="F20" s="210"/>
      <c r="G20" s="210"/>
    </row>
    <row r="21" spans="2:23" s="206" customFormat="1" ht="23.25" customHeight="1" thickTop="1" thickBot="1" x14ac:dyDescent="0.25">
      <c r="C21" s="255" t="s">
        <v>95</v>
      </c>
      <c r="D21" s="256"/>
      <c r="E21" s="256"/>
      <c r="F21" s="256"/>
      <c r="G21" s="257"/>
      <c r="Q21" s="203"/>
      <c r="R21" s="211"/>
      <c r="S21" s="211"/>
      <c r="T21" s="211"/>
      <c r="U21" s="211"/>
      <c r="V21" s="211"/>
      <c r="W21" s="211"/>
    </row>
    <row r="22" spans="2:23" s="206" customFormat="1" ht="8.25" customHeight="1" thickTop="1" thickBot="1" x14ac:dyDescent="0.25">
      <c r="Q22" s="203"/>
      <c r="R22" s="211"/>
      <c r="S22" s="211"/>
      <c r="T22" s="211"/>
      <c r="U22" s="211"/>
      <c r="V22" s="211"/>
      <c r="W22" s="211"/>
    </row>
    <row r="23" spans="2:23" s="206" customFormat="1" ht="23.25" customHeight="1" thickTop="1" thickBot="1" x14ac:dyDescent="0.25">
      <c r="C23" s="255" t="s">
        <v>119</v>
      </c>
      <c r="D23" s="256"/>
      <c r="E23" s="256"/>
      <c r="F23" s="256"/>
      <c r="G23" s="257"/>
      <c r="Q23" s="203"/>
      <c r="R23" s="211"/>
      <c r="S23" s="211"/>
      <c r="T23" s="211"/>
      <c r="U23" s="211"/>
      <c r="V23" s="211"/>
      <c r="W23" s="211"/>
    </row>
    <row r="24" spans="2:23" s="206" customFormat="1" ht="8.25" customHeight="1" thickTop="1" x14ac:dyDescent="0.25">
      <c r="C24" s="210"/>
      <c r="D24" s="210"/>
      <c r="E24" s="210"/>
      <c r="F24" s="210"/>
      <c r="G24" s="210"/>
    </row>
    <row r="25" spans="2:23" s="207" customFormat="1" ht="15.75" customHeight="1" x14ac:dyDescent="0.2">
      <c r="C25" s="212"/>
      <c r="D25" s="213"/>
      <c r="E25" s="213"/>
      <c r="F25" s="213"/>
      <c r="G25" s="213"/>
      <c r="U25" s="214"/>
      <c r="V25" s="214"/>
      <c r="W25" s="214"/>
    </row>
    <row r="26" spans="2:23" s="217" customFormat="1" ht="15.75" customHeight="1" x14ac:dyDescent="0.25">
      <c r="B26" s="215" t="s">
        <v>37</v>
      </c>
      <c r="C26" s="216"/>
      <c r="D26" s="213"/>
      <c r="E26" s="213"/>
      <c r="F26" s="213"/>
      <c r="G26" s="213"/>
      <c r="U26" s="218"/>
      <c r="V26" s="218"/>
      <c r="W26" s="218"/>
    </row>
    <row r="27" spans="2:23" s="217" customFormat="1" ht="15.75" customHeight="1" x14ac:dyDescent="0.2">
      <c r="B27" s="219" t="s">
        <v>35</v>
      </c>
      <c r="C27" s="219"/>
      <c r="D27" s="219"/>
      <c r="E27" s="219"/>
      <c r="F27" s="219"/>
      <c r="G27" s="219"/>
      <c r="H27" s="219"/>
      <c r="I27" s="219"/>
      <c r="U27" s="218"/>
      <c r="V27" s="218"/>
      <c r="W27" s="218"/>
    </row>
    <row r="28" spans="2:23" s="217" customFormat="1" ht="68.25" customHeight="1" x14ac:dyDescent="0.2">
      <c r="B28" s="258" t="s">
        <v>34</v>
      </c>
      <c r="C28" s="258"/>
      <c r="D28" s="258"/>
      <c r="E28" s="258"/>
      <c r="F28" s="258"/>
      <c r="G28" s="258"/>
      <c r="H28" s="258"/>
      <c r="I28" s="258"/>
      <c r="J28" s="258"/>
      <c r="K28" s="258"/>
      <c r="L28" s="258"/>
      <c r="M28" s="258"/>
      <c r="N28" s="258"/>
      <c r="O28" s="258"/>
      <c r="P28" s="258"/>
      <c r="Q28" s="258"/>
      <c r="R28" s="258"/>
      <c r="S28" s="258"/>
      <c r="T28" s="258"/>
      <c r="U28" s="258"/>
      <c r="V28" s="258"/>
      <c r="W28" s="218"/>
    </row>
    <row r="29" spans="2:23" s="217" customFormat="1" ht="15.75" customHeight="1" x14ac:dyDescent="0.2">
      <c r="C29" s="216"/>
      <c r="D29" s="213"/>
      <c r="E29" s="213"/>
      <c r="F29" s="213"/>
      <c r="G29" s="213"/>
      <c r="U29" s="218"/>
      <c r="V29" s="218"/>
      <c r="W29" s="218"/>
    </row>
    <row r="30" spans="2:23" s="217" customFormat="1" ht="15.75" customHeight="1" x14ac:dyDescent="0.25">
      <c r="B30" s="215" t="s">
        <v>38</v>
      </c>
      <c r="C30" s="216"/>
      <c r="D30" s="213"/>
      <c r="E30" s="213"/>
      <c r="F30" s="213"/>
      <c r="G30" s="213"/>
      <c r="U30" s="218"/>
      <c r="V30" s="218"/>
      <c r="W30" s="218"/>
    </row>
    <row r="31" spans="2:23" s="219" customFormat="1" ht="12.75" x14ac:dyDescent="0.2">
      <c r="B31" s="219" t="s">
        <v>193</v>
      </c>
      <c r="C31" s="216"/>
      <c r="D31" s="213"/>
      <c r="E31" s="213"/>
      <c r="F31" s="213"/>
      <c r="G31" s="213"/>
      <c r="T31" s="220"/>
      <c r="U31" s="220"/>
      <c r="V31" s="221"/>
      <c r="W31" s="222"/>
    </row>
    <row r="32" spans="2:23" s="219" customFormat="1" ht="12.75" x14ac:dyDescent="0.2">
      <c r="B32" s="219" t="s">
        <v>194</v>
      </c>
      <c r="C32" s="216"/>
      <c r="D32" s="213"/>
      <c r="E32" s="213"/>
      <c r="F32" s="213"/>
      <c r="G32" s="213"/>
      <c r="T32" s="220"/>
      <c r="U32" s="220"/>
      <c r="V32" s="221"/>
      <c r="W32" s="222"/>
    </row>
    <row r="33" spans="2:23" s="217" customFormat="1" ht="15.75" customHeight="1" x14ac:dyDescent="0.2">
      <c r="B33" s="219"/>
      <c r="C33" s="216"/>
      <c r="D33" s="213"/>
      <c r="E33" s="213"/>
      <c r="F33" s="213"/>
      <c r="G33" s="213"/>
      <c r="U33" s="218"/>
      <c r="V33" s="218"/>
      <c r="W33" s="218"/>
    </row>
    <row r="34" spans="2:23" s="217" customFormat="1" ht="15.75" customHeight="1" x14ac:dyDescent="0.2">
      <c r="C34" s="216"/>
      <c r="D34" s="213"/>
      <c r="E34" s="213"/>
      <c r="F34" s="213"/>
      <c r="G34" s="213"/>
      <c r="U34" s="218"/>
      <c r="V34" s="218"/>
      <c r="W34" s="218"/>
    </row>
    <row r="35" spans="2:23" s="219" customFormat="1" ht="15.75" x14ac:dyDescent="0.25">
      <c r="B35" s="215" t="s">
        <v>154</v>
      </c>
      <c r="T35" s="220"/>
      <c r="U35" s="220"/>
      <c r="V35" s="221"/>
      <c r="W35" s="222"/>
    </row>
    <row r="36" spans="2:23" s="219" customFormat="1" ht="12.75" x14ac:dyDescent="0.2">
      <c r="S36" s="221"/>
      <c r="T36" s="221"/>
      <c r="U36" s="221"/>
      <c r="V36" s="221"/>
      <c r="W36" s="222"/>
    </row>
    <row r="37" spans="2:23" ht="12.75" x14ac:dyDescent="0.2">
      <c r="D37" s="219" t="s">
        <v>31</v>
      </c>
      <c r="M37" s="219" t="s">
        <v>106</v>
      </c>
      <c r="R37" s="219"/>
    </row>
    <row r="38" spans="2:23" ht="3.75" customHeight="1" x14ac:dyDescent="0.2">
      <c r="D38" s="219"/>
      <c r="M38" s="219"/>
      <c r="R38" s="219"/>
    </row>
    <row r="39" spans="2:23" ht="12.75" x14ac:dyDescent="0.2">
      <c r="D39" s="219" t="s">
        <v>155</v>
      </c>
      <c r="M39" s="219" t="s">
        <v>107</v>
      </c>
    </row>
    <row r="40" spans="2:23" ht="12.75" x14ac:dyDescent="0.2">
      <c r="D40" s="219" t="s">
        <v>74</v>
      </c>
      <c r="M40" s="219" t="s">
        <v>108</v>
      </c>
    </row>
    <row r="41" spans="2:23" ht="12.75" x14ac:dyDescent="0.2">
      <c r="D41" s="219" t="s">
        <v>32</v>
      </c>
      <c r="M41" s="219" t="s">
        <v>156</v>
      </c>
    </row>
    <row r="42" spans="2:23" ht="12.75" x14ac:dyDescent="0.2">
      <c r="D42" s="219"/>
    </row>
    <row r="43" spans="2:23" ht="12.75" x14ac:dyDescent="0.2">
      <c r="D43" s="219" t="s">
        <v>157</v>
      </c>
      <c r="M43" s="219" t="s">
        <v>158</v>
      </c>
    </row>
    <row r="44" spans="2:23" ht="4.5" customHeight="1" x14ac:dyDescent="0.2">
      <c r="D44" s="219"/>
      <c r="M44" s="219"/>
    </row>
    <row r="45" spans="2:23" ht="12.75" x14ac:dyDescent="0.2">
      <c r="D45" s="219" t="s">
        <v>159</v>
      </c>
      <c r="M45" s="219" t="s">
        <v>160</v>
      </c>
    </row>
    <row r="46" spans="2:23" ht="12.75" x14ac:dyDescent="0.2">
      <c r="D46" s="219" t="s">
        <v>161</v>
      </c>
      <c r="M46" s="219" t="s">
        <v>162</v>
      </c>
    </row>
    <row r="47" spans="2:23" ht="12.75" x14ac:dyDescent="0.2">
      <c r="D47" s="219" t="s">
        <v>163</v>
      </c>
      <c r="M47" s="219" t="s">
        <v>164</v>
      </c>
    </row>
  </sheetData>
  <mergeCells count="9">
    <mergeCell ref="I15:M15"/>
    <mergeCell ref="B28:V28"/>
    <mergeCell ref="C15:G15"/>
    <mergeCell ref="C19:G19"/>
    <mergeCell ref="C21:G21"/>
    <mergeCell ref="C17:G17"/>
    <mergeCell ref="C23:G23"/>
    <mergeCell ref="I17:M17"/>
    <mergeCell ref="I19:M19"/>
  </mergeCells>
  <hyperlinks>
    <hyperlink ref="I15" location="'Income Statement'!A1" display="I. Income Statement"/>
    <hyperlink ref="I15:M15" location="Participants!A1" display="PARTICIPANTS"/>
    <hyperlink ref="C15:G15" location="'Q1 2018'!Print_Area" display="Q1 2018"/>
    <hyperlink ref="C17:G17" location="'FY 2018'!Print_Area" display="FY 2018"/>
    <hyperlink ref="C19:G19" location="'FY 2019'!Print_Area" display="FY 2019"/>
    <hyperlink ref="C21:G21" location="'FY 2020'!Print_Area" display="FY 2020"/>
    <hyperlink ref="C23:G23" location="'FY 2021'!Print_Area" display="FY 2021"/>
    <hyperlink ref="D40" r:id="rId1"/>
    <hyperlink ref="D46" r:id="rId2"/>
    <hyperlink ref="M40" r:id="rId3"/>
    <hyperlink ref="M46" r:id="rId4"/>
    <hyperlink ref="I17" location="'Income Statement'!A1" display="I. Income Statement"/>
    <hyperlink ref="I17:M17" location="'Rebased FY 2017'!Print_Area" display="REBASED FY 2017"/>
    <hyperlink ref="I19" location="'Income Statement'!A1" display="I. Income Statement"/>
    <hyperlink ref="I19:M19" location="Definitions!Print_Area" display="DEFINITIONS"/>
  </hyperlinks>
  <printOptions horizontalCentered="1" verticalCentered="1"/>
  <pageMargins left="0" right="0" top="0" bottom="0" header="0" footer="0"/>
  <pageSetup paperSize="9" scale="61" orientation="landscape" r:id="rId5"/>
  <headerFooter alignWithMargins="0"/>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O88"/>
  <sheetViews>
    <sheetView showGridLines="0" topLeftCell="A33" zoomScale="90" zoomScaleNormal="90" workbookViewId="0">
      <selection activeCell="B3" sqref="B3"/>
    </sheetView>
  </sheetViews>
  <sheetFormatPr defaultRowHeight="12" x14ac:dyDescent="0.2"/>
  <cols>
    <col min="1" max="1" width="3" style="1" customWidth="1"/>
    <col min="2" max="2" width="54.5703125" style="1" customWidth="1"/>
    <col min="3" max="5" width="17.7109375" style="1" customWidth="1"/>
    <col min="6" max="7" width="9.5703125" style="36" customWidth="1"/>
    <col min="8" max="8" width="17.7109375" style="1" customWidth="1"/>
    <col min="9" max="10" width="9.5703125" style="39" customWidth="1"/>
    <col min="11" max="11" width="17.7109375" style="1" customWidth="1"/>
    <col min="12" max="12" width="9.5703125" style="1" customWidth="1"/>
    <col min="13" max="13" width="9.5703125" style="39" customWidth="1"/>
    <col min="14" max="14" width="2.7109375" style="1" customWidth="1"/>
    <col min="15" max="16384" width="9.140625" style="1"/>
  </cols>
  <sheetData>
    <row r="2" spans="2:13" ht="18" x14ac:dyDescent="0.25">
      <c r="B2" s="262" t="s">
        <v>192</v>
      </c>
      <c r="C2" s="262"/>
      <c r="D2" s="262"/>
      <c r="E2" s="262"/>
      <c r="F2" s="262"/>
      <c r="G2" s="262"/>
      <c r="H2" s="262"/>
      <c r="I2" s="262"/>
      <c r="J2" s="262"/>
      <c r="K2" s="262"/>
      <c r="L2" s="262"/>
      <c r="M2" s="262"/>
    </row>
    <row r="3" spans="2:13" ht="18.75" thickBot="1" x14ac:dyDescent="0.3">
      <c r="B3" s="67"/>
      <c r="C3" s="79"/>
      <c r="D3" s="67"/>
      <c r="E3" s="67"/>
      <c r="F3" s="67"/>
      <c r="G3" s="79"/>
      <c r="H3" s="67"/>
      <c r="I3" s="67"/>
      <c r="J3" s="79"/>
      <c r="K3" s="67"/>
      <c r="L3" s="79"/>
      <c r="M3" s="67"/>
    </row>
    <row r="4" spans="2:13" ht="19.5" thickTop="1" thickBot="1" x14ac:dyDescent="0.3">
      <c r="B4" s="45" t="s">
        <v>33</v>
      </c>
      <c r="C4" s="50"/>
      <c r="D4" s="19"/>
      <c r="E4" s="19"/>
      <c r="F4" s="32"/>
      <c r="G4" s="32"/>
      <c r="H4" s="20"/>
      <c r="I4" s="37"/>
      <c r="J4" s="37"/>
      <c r="K4" s="20"/>
      <c r="L4" s="66"/>
      <c r="M4" s="37"/>
    </row>
    <row r="5" spans="2:13" ht="12.75" thickTop="1" x14ac:dyDescent="0.2"/>
    <row r="6" spans="2:13" ht="12" customHeight="1" x14ac:dyDescent="0.2">
      <c r="B6" s="28"/>
      <c r="C6" s="28"/>
      <c r="D6" s="261"/>
      <c r="E6" s="261"/>
      <c r="F6" s="261"/>
      <c r="G6" s="261"/>
      <c r="H6" s="261"/>
      <c r="I6" s="261"/>
      <c r="J6" s="261"/>
      <c r="K6" s="261"/>
      <c r="L6" s="261"/>
      <c r="M6" s="261"/>
    </row>
    <row r="8" spans="2:13" ht="21" customHeight="1" x14ac:dyDescent="0.2">
      <c r="C8" s="266" t="s">
        <v>169</v>
      </c>
      <c r="D8" s="266" t="s">
        <v>170</v>
      </c>
      <c r="E8" s="264" t="s">
        <v>171</v>
      </c>
      <c r="F8" s="259" t="s">
        <v>104</v>
      </c>
      <c r="G8" s="259" t="s">
        <v>105</v>
      </c>
      <c r="H8" s="264" t="s">
        <v>172</v>
      </c>
      <c r="I8" s="259" t="s">
        <v>104</v>
      </c>
      <c r="J8" s="259" t="s">
        <v>105</v>
      </c>
      <c r="K8" s="264" t="s">
        <v>173</v>
      </c>
      <c r="L8" s="259" t="s">
        <v>104</v>
      </c>
      <c r="M8" s="259" t="s">
        <v>105</v>
      </c>
    </row>
    <row r="9" spans="2:13" ht="21" customHeight="1" x14ac:dyDescent="0.2">
      <c r="C9" s="267"/>
      <c r="D9" s="267"/>
      <c r="E9" s="265"/>
      <c r="F9" s="260"/>
      <c r="G9" s="260"/>
      <c r="H9" s="265"/>
      <c r="I9" s="260"/>
      <c r="J9" s="260"/>
      <c r="K9" s="265"/>
      <c r="L9" s="260"/>
      <c r="M9" s="260"/>
    </row>
    <row r="10" spans="2:13" ht="9.75" customHeight="1" x14ac:dyDescent="0.2">
      <c r="C10" s="2"/>
      <c r="D10" s="4"/>
      <c r="E10" s="4"/>
      <c r="F10" s="47"/>
      <c r="G10" s="33"/>
      <c r="H10" s="3"/>
      <c r="I10" s="47"/>
      <c r="J10" s="33"/>
      <c r="K10" s="3"/>
      <c r="L10" s="3"/>
      <c r="M10" s="47"/>
    </row>
    <row r="11" spans="2:13" ht="15" customHeight="1" x14ac:dyDescent="0.2">
      <c r="B11" s="12" t="s">
        <v>28</v>
      </c>
      <c r="C11" s="13"/>
      <c r="D11" s="14"/>
      <c r="E11" s="14"/>
      <c r="F11" s="48"/>
      <c r="G11" s="34"/>
      <c r="H11" s="15"/>
      <c r="I11" s="48"/>
      <c r="J11" s="34"/>
      <c r="K11" s="15"/>
      <c r="L11" s="15"/>
      <c r="M11" s="48"/>
    </row>
    <row r="12" spans="2:13" ht="12" customHeight="1" x14ac:dyDescent="0.2">
      <c r="B12" s="16"/>
      <c r="C12" s="83"/>
      <c r="D12" s="84"/>
      <c r="E12" s="5"/>
      <c r="F12" s="49"/>
      <c r="G12" s="33"/>
      <c r="H12" s="3"/>
      <c r="I12" s="49"/>
      <c r="J12" s="33"/>
      <c r="K12" s="3"/>
      <c r="L12" s="3"/>
      <c r="M12" s="49"/>
    </row>
    <row r="13" spans="2:13" ht="13.5" customHeight="1" x14ac:dyDescent="0.2">
      <c r="B13" s="17" t="s">
        <v>2</v>
      </c>
      <c r="C13" s="83"/>
      <c r="D13" s="84"/>
      <c r="E13" s="5"/>
      <c r="F13" s="49"/>
      <c r="G13" s="33"/>
      <c r="H13" s="3"/>
      <c r="I13" s="49"/>
      <c r="J13" s="33"/>
      <c r="K13" s="3"/>
      <c r="L13" s="3"/>
      <c r="M13" s="59"/>
    </row>
    <row r="14" spans="2:13" ht="13.5" customHeight="1" x14ac:dyDescent="0.2">
      <c r="B14" s="16" t="s">
        <v>5</v>
      </c>
      <c r="C14" s="9">
        <v>265500</v>
      </c>
      <c r="D14" s="124"/>
      <c r="E14" s="10">
        <v>223100</v>
      </c>
      <c r="F14" s="90">
        <f>E14/C14-1</f>
        <v>-0.15969868173258006</v>
      </c>
      <c r="G14" s="144" t="e">
        <v>#DIV/0!</v>
      </c>
      <c r="H14" s="10">
        <v>191899.50887132841</v>
      </c>
      <c r="I14" s="90">
        <f>H14/C14-1</f>
        <v>-0.27721465585187044</v>
      </c>
      <c r="J14" s="144"/>
      <c r="K14" s="10">
        <v>241905.85000000009</v>
      </c>
      <c r="L14" s="91">
        <f>K14/C14-1</f>
        <v>-8.8866854990583444E-2</v>
      </c>
      <c r="M14" s="152"/>
    </row>
    <row r="15" spans="2:13" ht="13.5" customHeight="1" x14ac:dyDescent="0.2">
      <c r="B15" s="16" t="s">
        <v>4</v>
      </c>
      <c r="C15" s="9">
        <v>1796600</v>
      </c>
      <c r="D15" s="124"/>
      <c r="E15" s="10">
        <v>1774000</v>
      </c>
      <c r="F15" s="90">
        <f t="shared" ref="F15:F33" si="0">E15/C15-1</f>
        <v>-1.2579316486697079E-2</v>
      </c>
      <c r="G15" s="144" t="e">
        <v>#DIV/0!</v>
      </c>
      <c r="H15" s="10">
        <v>1769000</v>
      </c>
      <c r="I15" s="90">
        <f t="shared" ref="I15:I33" si="1">H15/C15-1</f>
        <v>-1.5362351107647831E-2</v>
      </c>
      <c r="J15" s="144"/>
      <c r="K15" s="10">
        <v>1810200.4911286714</v>
      </c>
      <c r="L15" s="91">
        <f t="shared" ref="L15:L33" si="2">K15/C15-1</f>
        <v>7.5701275346049535E-3</v>
      </c>
      <c r="M15" s="152"/>
    </row>
    <row r="16" spans="2:13" s="117" customFormat="1" ht="13.5" customHeight="1" x14ac:dyDescent="0.2">
      <c r="B16" s="113" t="s">
        <v>0</v>
      </c>
      <c r="C16" s="61">
        <v>2062100</v>
      </c>
      <c r="D16" s="124"/>
      <c r="E16" s="61">
        <v>1997100</v>
      </c>
      <c r="F16" s="108">
        <f t="shared" si="0"/>
        <v>-3.1521264730129506E-2</v>
      </c>
      <c r="G16" s="145" t="e">
        <v>#DIV/0!</v>
      </c>
      <c r="H16" s="61">
        <v>1990100</v>
      </c>
      <c r="I16" s="108">
        <f t="shared" si="1"/>
        <v>-3.4915862470297321E-2</v>
      </c>
      <c r="J16" s="145"/>
      <c r="K16" s="61">
        <v>2028905.85</v>
      </c>
      <c r="L16" s="247">
        <f t="shared" si="2"/>
        <v>-1.6097255225255735E-2</v>
      </c>
      <c r="M16" s="153"/>
    </row>
    <row r="17" spans="2:13" ht="12" customHeight="1" x14ac:dyDescent="0.2">
      <c r="B17" s="16"/>
      <c r="C17" s="9"/>
      <c r="D17" s="9"/>
      <c r="E17" s="9"/>
      <c r="F17" s="90"/>
      <c r="G17" s="146"/>
      <c r="H17" s="9"/>
      <c r="I17" s="90"/>
      <c r="J17" s="146"/>
      <c r="K17" s="9"/>
      <c r="L17" s="91"/>
      <c r="M17" s="146"/>
    </row>
    <row r="18" spans="2:13" ht="13.5" customHeight="1" x14ac:dyDescent="0.2">
      <c r="B18" s="17" t="s">
        <v>3</v>
      </c>
      <c r="C18" s="9"/>
      <c r="D18" s="9"/>
      <c r="E18" s="9"/>
      <c r="F18" s="90"/>
      <c r="G18" s="146"/>
      <c r="H18" s="9"/>
      <c r="I18" s="90"/>
      <c r="J18" s="146"/>
      <c r="K18" s="9"/>
      <c r="L18" s="91"/>
      <c r="M18" s="146"/>
    </row>
    <row r="19" spans="2:13" ht="13.5" customHeight="1" x14ac:dyDescent="0.2">
      <c r="B19" s="16" t="s">
        <v>6</v>
      </c>
      <c r="C19" s="9">
        <v>1517500</v>
      </c>
      <c r="D19" s="124"/>
      <c r="E19" s="10">
        <v>1506500</v>
      </c>
      <c r="F19" s="90">
        <f t="shared" si="0"/>
        <v>-7.2487644151565389E-3</v>
      </c>
      <c r="G19" s="144" t="e">
        <v>#DIV/0!</v>
      </c>
      <c r="H19" s="10">
        <v>1502500</v>
      </c>
      <c r="I19" s="90">
        <f t="shared" si="1"/>
        <v>-9.884678747940745E-3</v>
      </c>
      <c r="J19" s="144"/>
      <c r="K19" s="10">
        <v>1531100</v>
      </c>
      <c r="L19" s="91">
        <f t="shared" si="2"/>
        <v>8.9621087314661896E-3</v>
      </c>
      <c r="M19" s="152"/>
    </row>
    <row r="20" spans="2:13" ht="13.5" customHeight="1" x14ac:dyDescent="0.2">
      <c r="B20" s="16" t="s">
        <v>7</v>
      </c>
      <c r="C20" s="9">
        <v>150900</v>
      </c>
      <c r="D20" s="124"/>
      <c r="E20" s="10">
        <v>172700</v>
      </c>
      <c r="F20" s="90">
        <f t="shared" si="0"/>
        <v>0.14446653412856203</v>
      </c>
      <c r="G20" s="144" t="e">
        <v>#DIV/0!</v>
      </c>
      <c r="H20" s="10">
        <v>150900</v>
      </c>
      <c r="I20" s="90">
        <f t="shared" si="1"/>
        <v>0</v>
      </c>
      <c r="J20" s="144"/>
      <c r="K20" s="10">
        <v>177700</v>
      </c>
      <c r="L20" s="91">
        <f t="shared" si="2"/>
        <v>0.17760106030483769</v>
      </c>
      <c r="M20" s="152"/>
    </row>
    <row r="21" spans="2:13" s="117" customFormat="1" ht="13.5" customHeight="1" x14ac:dyDescent="0.2">
      <c r="B21" s="113" t="s">
        <v>8</v>
      </c>
      <c r="C21" s="61">
        <v>1668400</v>
      </c>
      <c r="D21" s="124"/>
      <c r="E21" s="61">
        <v>1679700</v>
      </c>
      <c r="F21" s="108">
        <f t="shared" si="0"/>
        <v>6.7729561256293369E-3</v>
      </c>
      <c r="G21" s="145" t="e">
        <v>#DIV/0!</v>
      </c>
      <c r="H21" s="61">
        <v>1672200</v>
      </c>
      <c r="I21" s="108">
        <f t="shared" si="1"/>
        <v>2.277631263486013E-3</v>
      </c>
      <c r="J21" s="145"/>
      <c r="K21" s="61">
        <v>1699800</v>
      </c>
      <c r="L21" s="247">
        <f t="shared" si="2"/>
        <v>1.8820426756173569E-2</v>
      </c>
      <c r="M21" s="153"/>
    </row>
    <row r="22" spans="2:13" ht="12" customHeight="1" x14ac:dyDescent="0.2">
      <c r="B22" s="16"/>
      <c r="C22" s="9"/>
      <c r="D22" s="9"/>
      <c r="E22" s="9"/>
      <c r="F22" s="90"/>
      <c r="G22" s="146"/>
      <c r="H22" s="9"/>
      <c r="I22" s="90"/>
      <c r="J22" s="146"/>
      <c r="K22" s="9"/>
      <c r="L22" s="91"/>
      <c r="M22" s="146"/>
    </row>
    <row r="23" spans="2:13" ht="13.5" customHeight="1" x14ac:dyDescent="0.2">
      <c r="B23" s="17" t="s">
        <v>9</v>
      </c>
      <c r="C23" s="9"/>
      <c r="D23" s="9"/>
      <c r="E23" s="9"/>
      <c r="F23" s="90"/>
      <c r="G23" s="146"/>
      <c r="H23" s="9"/>
      <c r="I23" s="90"/>
      <c r="J23" s="146"/>
      <c r="K23" s="9"/>
      <c r="L23" s="91"/>
      <c r="M23" s="146"/>
    </row>
    <row r="24" spans="2:13" ht="13.5" customHeight="1" x14ac:dyDescent="0.2">
      <c r="B24" s="16" t="s">
        <v>10</v>
      </c>
      <c r="C24" s="9">
        <v>1205400</v>
      </c>
      <c r="D24" s="124"/>
      <c r="E24" s="10">
        <v>1185000</v>
      </c>
      <c r="F24" s="90">
        <f t="shared" si="0"/>
        <v>-1.6923842707814885E-2</v>
      </c>
      <c r="G24" s="144" t="e">
        <v>#DIV/0!</v>
      </c>
      <c r="H24" s="10">
        <v>1179400</v>
      </c>
      <c r="I24" s="90">
        <f t="shared" si="1"/>
        <v>-2.1569603451136565E-2</v>
      </c>
      <c r="J24" s="144"/>
      <c r="K24" s="10">
        <v>1200800</v>
      </c>
      <c r="L24" s="91">
        <f t="shared" si="2"/>
        <v>-3.8161606105856505E-3</v>
      </c>
      <c r="M24" s="152"/>
    </row>
    <row r="25" spans="2:13" ht="13.5" customHeight="1" x14ac:dyDescent="0.2">
      <c r="B25" s="16" t="s">
        <v>11</v>
      </c>
      <c r="C25" s="9">
        <v>98600</v>
      </c>
      <c r="D25" s="124"/>
      <c r="E25" s="10">
        <v>111550</v>
      </c>
      <c r="F25" s="90">
        <f t="shared" si="0"/>
        <v>0.13133874239350907</v>
      </c>
      <c r="G25" s="144" t="e">
        <v>#DIV/0!</v>
      </c>
      <c r="H25" s="10">
        <v>98600</v>
      </c>
      <c r="I25" s="90">
        <f t="shared" si="1"/>
        <v>0</v>
      </c>
      <c r="J25" s="144"/>
      <c r="K25" s="10">
        <v>114280</v>
      </c>
      <c r="L25" s="91">
        <f t="shared" si="2"/>
        <v>0.15902636916835711</v>
      </c>
      <c r="M25" s="152"/>
    </row>
    <row r="26" spans="2:13" s="117" customFormat="1" ht="13.5" customHeight="1" x14ac:dyDescent="0.2">
      <c r="B26" s="113" t="s">
        <v>12</v>
      </c>
      <c r="C26" s="61">
        <v>1304000</v>
      </c>
      <c r="D26" s="124"/>
      <c r="E26" s="118">
        <v>1296200</v>
      </c>
      <c r="F26" s="108">
        <f t="shared" si="0"/>
        <v>-5.9815950920245609E-3</v>
      </c>
      <c r="G26" s="147" t="e">
        <v>#DIV/0!</v>
      </c>
      <c r="H26" s="118">
        <v>1292200</v>
      </c>
      <c r="I26" s="108">
        <f t="shared" si="1"/>
        <v>-9.0490797546012303E-3</v>
      </c>
      <c r="J26" s="147"/>
      <c r="K26" s="118">
        <v>1311200</v>
      </c>
      <c r="L26" s="247">
        <f t="shared" si="2"/>
        <v>5.5214723926380049E-3</v>
      </c>
      <c r="M26" s="154"/>
    </row>
    <row r="27" spans="2:13" s="51" customFormat="1" ht="12" customHeight="1" x14ac:dyDescent="0.2">
      <c r="B27" s="111"/>
      <c r="C27" s="11"/>
      <c r="D27" s="11"/>
      <c r="E27" s="11"/>
      <c r="F27" s="90"/>
      <c r="G27" s="144"/>
      <c r="H27" s="11"/>
      <c r="I27" s="90"/>
      <c r="J27" s="144"/>
      <c r="K27" s="11"/>
      <c r="L27" s="91"/>
      <c r="M27" s="152"/>
    </row>
    <row r="28" spans="2:13" s="117" customFormat="1" ht="13.5" customHeight="1" x14ac:dyDescent="0.2">
      <c r="B28" s="119" t="s">
        <v>27</v>
      </c>
      <c r="C28" s="62">
        <v>5034400</v>
      </c>
      <c r="D28" s="124"/>
      <c r="E28" s="61">
        <v>4973000</v>
      </c>
      <c r="F28" s="108">
        <f t="shared" si="0"/>
        <v>-1.2196090894644795E-2</v>
      </c>
      <c r="G28" s="145" t="e">
        <v>#DIV/0!</v>
      </c>
      <c r="H28" s="61">
        <v>4960000</v>
      </c>
      <c r="I28" s="108">
        <f t="shared" si="1"/>
        <v>-1.4778325123152691E-2</v>
      </c>
      <c r="J28" s="145"/>
      <c r="K28" s="61">
        <v>5006305.8499999996</v>
      </c>
      <c r="L28" s="247">
        <f t="shared" si="2"/>
        <v>-5.5804365962180968E-3</v>
      </c>
      <c r="M28" s="153"/>
    </row>
    <row r="29" spans="2:13" ht="13.5" customHeight="1" x14ac:dyDescent="0.2">
      <c r="B29" s="17"/>
      <c r="C29" s="74"/>
      <c r="D29" s="74"/>
      <c r="E29" s="74"/>
      <c r="F29" s="90"/>
      <c r="G29" s="148"/>
      <c r="H29" s="74"/>
      <c r="I29" s="90"/>
      <c r="J29" s="148"/>
      <c r="K29" s="74"/>
      <c r="L29" s="91"/>
      <c r="M29" s="148"/>
    </row>
    <row r="30" spans="2:13" ht="13.5" customHeight="1" x14ac:dyDescent="0.2">
      <c r="B30" s="17" t="s">
        <v>66</v>
      </c>
      <c r="C30" s="74"/>
      <c r="D30" s="74"/>
      <c r="E30" s="74"/>
      <c r="F30" s="90"/>
      <c r="G30" s="148"/>
      <c r="H30" s="74"/>
      <c r="I30" s="90"/>
      <c r="J30" s="148"/>
      <c r="K30" s="74"/>
      <c r="L30" s="91"/>
      <c r="M30" s="148"/>
    </row>
    <row r="31" spans="2:13" ht="13.5" customHeight="1" x14ac:dyDescent="0.2">
      <c r="B31" s="16" t="s">
        <v>67</v>
      </c>
      <c r="C31" s="82">
        <v>2218600</v>
      </c>
      <c r="D31" s="124"/>
      <c r="E31" s="10">
        <v>2346600</v>
      </c>
      <c r="F31" s="90">
        <f t="shared" si="0"/>
        <v>5.7694041287298381E-2</v>
      </c>
      <c r="G31" s="144" t="e">
        <v>#DIV/0!</v>
      </c>
      <c r="H31" s="10">
        <v>2336600.0000000005</v>
      </c>
      <c r="I31" s="90">
        <f t="shared" si="1"/>
        <v>5.3186694311728289E-2</v>
      </c>
      <c r="J31" s="144"/>
      <c r="K31" s="10">
        <v>2357419.4138447773</v>
      </c>
      <c r="L31" s="91">
        <f t="shared" si="2"/>
        <v>6.2570726514368236E-2</v>
      </c>
      <c r="M31" s="152"/>
    </row>
    <row r="32" spans="2:13" ht="13.5" customHeight="1" x14ac:dyDescent="0.2">
      <c r="B32" s="16" t="s">
        <v>68</v>
      </c>
      <c r="C32" s="82">
        <v>620100</v>
      </c>
      <c r="D32" s="124"/>
      <c r="E32" s="10">
        <v>499500</v>
      </c>
      <c r="F32" s="90">
        <f t="shared" si="0"/>
        <v>-0.19448476052249641</v>
      </c>
      <c r="G32" s="144" t="e">
        <v>#DIV/0!</v>
      </c>
      <c r="H32" s="10">
        <v>415000</v>
      </c>
      <c r="I32" s="90">
        <f t="shared" si="1"/>
        <v>-0.33075310433800997</v>
      </c>
      <c r="J32" s="144"/>
      <c r="K32" s="10">
        <v>509484.75905511808</v>
      </c>
      <c r="L32" s="91">
        <f t="shared" si="2"/>
        <v>-0.1783829075066633</v>
      </c>
      <c r="M32" s="152"/>
    </row>
    <row r="33" spans="2:15" s="117" customFormat="1" x14ac:dyDescent="0.2">
      <c r="B33" s="120" t="s">
        <v>69</v>
      </c>
      <c r="C33" s="69">
        <v>2838700</v>
      </c>
      <c r="D33" s="124"/>
      <c r="E33" s="133">
        <v>2846100</v>
      </c>
      <c r="F33" s="108">
        <f t="shared" si="0"/>
        <v>2.6068270687287232E-3</v>
      </c>
      <c r="G33" s="149" t="e">
        <v>#DIV/0!</v>
      </c>
      <c r="H33" s="133">
        <v>2771000</v>
      </c>
      <c r="I33" s="108">
        <f t="shared" si="1"/>
        <v>-2.3848944939585004E-2</v>
      </c>
      <c r="J33" s="149"/>
      <c r="K33" s="133">
        <v>2866904.1728998953</v>
      </c>
      <c r="L33" s="247">
        <f t="shared" si="2"/>
        <v>9.9355947792634236E-3</v>
      </c>
      <c r="M33" s="155"/>
    </row>
    <row r="34" spans="2:15" x14ac:dyDescent="0.2">
      <c r="B34" s="23"/>
      <c r="C34" s="92"/>
      <c r="D34" s="93"/>
      <c r="E34" s="99"/>
      <c r="F34" s="56"/>
      <c r="G34" s="144"/>
      <c r="H34" s="99"/>
      <c r="I34" s="56"/>
      <c r="J34" s="144"/>
      <c r="K34" s="99"/>
      <c r="L34" s="100"/>
      <c r="M34" s="156"/>
    </row>
    <row r="35" spans="2:15" x14ac:dyDescent="0.2">
      <c r="B35" s="8"/>
      <c r="C35" s="94"/>
      <c r="D35" s="101"/>
      <c r="E35" s="102"/>
      <c r="F35" s="103"/>
      <c r="G35" s="150"/>
      <c r="H35" s="102"/>
      <c r="I35" s="103"/>
      <c r="J35" s="150"/>
      <c r="K35" s="102"/>
      <c r="L35" s="104"/>
      <c r="M35" s="157"/>
    </row>
    <row r="36" spans="2:15" ht="15.75" customHeight="1" x14ac:dyDescent="0.2">
      <c r="B36" s="12" t="s">
        <v>14</v>
      </c>
      <c r="C36" s="95"/>
      <c r="D36" s="96"/>
      <c r="E36" s="96"/>
      <c r="F36" s="96"/>
      <c r="G36" s="151"/>
      <c r="H36" s="96"/>
      <c r="I36" s="96"/>
      <c r="J36" s="151"/>
      <c r="K36" s="96"/>
      <c r="L36" s="96"/>
      <c r="M36" s="151"/>
    </row>
    <row r="37" spans="2:15" s="51" customFormat="1" ht="12" customHeight="1" x14ac:dyDescent="0.2">
      <c r="B37" s="111"/>
      <c r="C37" s="84"/>
      <c r="D37" s="97"/>
      <c r="E37" s="11"/>
      <c r="F37" s="90"/>
      <c r="G37" s="144"/>
      <c r="H37" s="11"/>
      <c r="I37" s="90"/>
      <c r="J37" s="144"/>
      <c r="K37" s="11"/>
      <c r="L37" s="98"/>
      <c r="M37" s="152"/>
    </row>
    <row r="38" spans="2:15" s="51" customFormat="1" ht="13.5" customHeight="1" x14ac:dyDescent="0.2">
      <c r="B38" s="75" t="s">
        <v>22</v>
      </c>
      <c r="C38" s="84"/>
      <c r="D38" s="97"/>
      <c r="E38" s="11"/>
      <c r="F38" s="90"/>
      <c r="G38" s="144"/>
      <c r="H38" s="11"/>
      <c r="I38" s="90"/>
      <c r="J38" s="144"/>
      <c r="K38" s="11"/>
      <c r="L38" s="98"/>
      <c r="M38" s="152"/>
    </row>
    <row r="39" spans="2:15" s="51" customFormat="1" ht="13.5" customHeight="1" x14ac:dyDescent="0.2">
      <c r="B39" s="112" t="s">
        <v>55</v>
      </c>
      <c r="C39" s="97"/>
      <c r="D39" s="97"/>
      <c r="E39" s="11"/>
      <c r="F39" s="90"/>
      <c r="G39" s="144"/>
      <c r="H39" s="11"/>
      <c r="I39" s="90"/>
      <c r="J39" s="144"/>
      <c r="K39" s="11"/>
      <c r="L39" s="98"/>
      <c r="M39" s="152"/>
    </row>
    <row r="40" spans="2:15" ht="13.5" customHeight="1" x14ac:dyDescent="0.2">
      <c r="B40" s="63" t="s">
        <v>51</v>
      </c>
      <c r="C40" s="6">
        <v>143.10000000000002</v>
      </c>
      <c r="D40" s="85">
        <v>149.80025292559694</v>
      </c>
      <c r="E40" s="114">
        <v>145.63909055578335</v>
      </c>
      <c r="F40" s="90">
        <f>E40/C40-1</f>
        <v>1.7743469991497784E-2</v>
      </c>
      <c r="G40" s="57">
        <f>E40/D40-1</f>
        <v>-2.7778073057595942E-2</v>
      </c>
      <c r="H40" s="114">
        <v>142.87854000000002</v>
      </c>
      <c r="I40" s="90">
        <f>H40/C40-1</f>
        <v>-1.5475890985325869E-3</v>
      </c>
      <c r="J40" s="57">
        <f>H40/D40-1</f>
        <v>-4.6206283303372064E-2</v>
      </c>
      <c r="K40" s="114">
        <v>152.42750640666836</v>
      </c>
      <c r="L40" s="137">
        <f>K40/C40-1</f>
        <v>6.5181735895655679E-2</v>
      </c>
      <c r="M40" s="59">
        <f>K40/D40-1</f>
        <v>1.7538378138629351E-2</v>
      </c>
    </row>
    <row r="41" spans="2:15" ht="13.5" customHeight="1" x14ac:dyDescent="0.2">
      <c r="B41" s="63" t="s">
        <v>52</v>
      </c>
      <c r="C41" s="6">
        <v>150.5</v>
      </c>
      <c r="D41" s="85">
        <v>154.28571739630181</v>
      </c>
      <c r="E41" s="114">
        <v>155.50904484439693</v>
      </c>
      <c r="F41" s="90">
        <f t="shared" ref="F41:F77" si="3">E41/C41-1</f>
        <v>3.328268999599282E-2</v>
      </c>
      <c r="G41" s="57">
        <f t="shared" ref="G41:G52" si="4">E41/D41-1</f>
        <v>7.9289740407586518E-3</v>
      </c>
      <c r="H41" s="114">
        <v>153.54716688710462</v>
      </c>
      <c r="I41" s="90">
        <f t="shared" ref="I41:I77" si="5">H41/C41-1</f>
        <v>2.0246956060495869E-2</v>
      </c>
      <c r="J41" s="57">
        <f t="shared" ref="J41:J52" si="6">H41/D41-1</f>
        <v>-4.7869013519905579E-3</v>
      </c>
      <c r="K41" s="114">
        <v>161.20905646461947</v>
      </c>
      <c r="L41" s="137">
        <f t="shared" ref="L41:L77" si="7">K41/C41-1</f>
        <v>7.1156521359597713E-2</v>
      </c>
      <c r="M41" s="59">
        <f t="shared" ref="M41:M52" si="8">K41/D41-1</f>
        <v>4.4873493056613922E-2</v>
      </c>
    </row>
    <row r="42" spans="2:15" ht="13.5" customHeight="1" x14ac:dyDescent="0.2">
      <c r="B42" s="63" t="s">
        <v>53</v>
      </c>
      <c r="C42" s="6">
        <v>59.000000000000007</v>
      </c>
      <c r="D42" s="85">
        <v>60.97217537364466</v>
      </c>
      <c r="E42" s="114">
        <v>57.98589704641352</v>
      </c>
      <c r="F42" s="90">
        <f t="shared" si="3"/>
        <v>-1.7188185654008259E-2</v>
      </c>
      <c r="G42" s="57">
        <f t="shared" si="4"/>
        <v>-4.8977723181613197E-2</v>
      </c>
      <c r="H42" s="114">
        <v>56.666895636562323</v>
      </c>
      <c r="I42" s="90">
        <f t="shared" si="5"/>
        <v>-3.9544141753181106E-2</v>
      </c>
      <c r="J42" s="57">
        <f t="shared" si="6"/>
        <v>-7.0610564748577187E-2</v>
      </c>
      <c r="K42" s="114">
        <v>60</v>
      </c>
      <c r="L42" s="137">
        <f t="shared" si="7"/>
        <v>1.6949152542372836E-2</v>
      </c>
      <c r="M42" s="59">
        <f t="shared" si="8"/>
        <v>-1.5944574187931715E-2</v>
      </c>
    </row>
    <row r="43" spans="2:15" s="65" customFormat="1" ht="13.5" customHeight="1" x14ac:dyDescent="0.2">
      <c r="B43" s="64" t="s">
        <v>57</v>
      </c>
      <c r="C43" s="86">
        <v>352.6</v>
      </c>
      <c r="D43" s="163">
        <v>365.05814569554343</v>
      </c>
      <c r="E43" s="115">
        <v>359.28100500000005</v>
      </c>
      <c r="F43" s="90">
        <f t="shared" si="3"/>
        <v>1.8947830402722632E-2</v>
      </c>
      <c r="G43" s="57">
        <f t="shared" si="4"/>
        <v>-1.5825261711490457E-2</v>
      </c>
      <c r="H43" s="115">
        <v>355.42853313393607</v>
      </c>
      <c r="I43" s="90">
        <f t="shared" si="5"/>
        <v>8.0219317468408491E-3</v>
      </c>
      <c r="J43" s="57">
        <f t="shared" si="6"/>
        <v>-2.6378298019511637E-2</v>
      </c>
      <c r="K43" s="115">
        <v>373.54592531208652</v>
      </c>
      <c r="L43" s="137">
        <f t="shared" si="7"/>
        <v>5.9404212456286132E-2</v>
      </c>
      <c r="M43" s="59">
        <f t="shared" si="8"/>
        <v>2.3250486851543517E-2</v>
      </c>
    </row>
    <row r="44" spans="2:15" ht="13.5" customHeight="1" x14ac:dyDescent="0.2">
      <c r="B44" s="63" t="s">
        <v>54</v>
      </c>
      <c r="C44" s="6">
        <v>135.4</v>
      </c>
      <c r="D44" s="85">
        <v>129.43334533093474</v>
      </c>
      <c r="E44" s="114">
        <v>123.211575</v>
      </c>
      <c r="F44" s="90">
        <f t="shared" si="3"/>
        <v>-9.0017909896602744E-2</v>
      </c>
      <c r="G44" s="57">
        <f t="shared" si="4"/>
        <v>-4.8069300187111308E-2</v>
      </c>
      <c r="H44" s="114">
        <v>117.810975</v>
      </c>
      <c r="I44" s="90">
        <f t="shared" si="5"/>
        <v>-0.12990417282127031</v>
      </c>
      <c r="J44" s="57">
        <f t="shared" si="6"/>
        <v>-8.9794251251242185E-2</v>
      </c>
      <c r="K44" s="114">
        <v>136.65762989323844</v>
      </c>
      <c r="L44" s="137">
        <f t="shared" si="7"/>
        <v>9.2882562277580849E-3</v>
      </c>
      <c r="M44" s="59">
        <f t="shared" si="8"/>
        <v>5.5814709446261102E-2</v>
      </c>
    </row>
    <row r="45" spans="2:15" s="65" customFormat="1" ht="13.5" customHeight="1" x14ac:dyDescent="0.2">
      <c r="B45" s="64" t="s">
        <v>58</v>
      </c>
      <c r="C45" s="86">
        <v>487.99999999999994</v>
      </c>
      <c r="D45" s="163">
        <v>494.49149102647817</v>
      </c>
      <c r="E45" s="115">
        <v>482.44556786653044</v>
      </c>
      <c r="F45" s="90">
        <f t="shared" si="3"/>
        <v>-1.1382033060388319E-2</v>
      </c>
      <c r="G45" s="57">
        <f t="shared" si="4"/>
        <v>-2.4360223337599796E-2</v>
      </c>
      <c r="H45" s="115">
        <v>474.64706515664022</v>
      </c>
      <c r="I45" s="90">
        <f t="shared" si="5"/>
        <v>-2.7362571400327274E-2</v>
      </c>
      <c r="J45" s="57">
        <f t="shared" si="6"/>
        <v>-4.0130975416067027E-2</v>
      </c>
      <c r="K45" s="115">
        <v>499.40734630173324</v>
      </c>
      <c r="L45" s="137">
        <f t="shared" si="7"/>
        <v>2.3375709634699371E-2</v>
      </c>
      <c r="M45" s="59">
        <f t="shared" si="8"/>
        <v>9.9412332961494876E-3</v>
      </c>
    </row>
    <row r="46" spans="2:15" ht="13.5" customHeight="1" x14ac:dyDescent="0.2">
      <c r="B46" s="63" t="s">
        <v>13</v>
      </c>
      <c r="C46" s="6">
        <v>30.7</v>
      </c>
      <c r="D46" s="85">
        <v>32.328178001874633</v>
      </c>
      <c r="E46" s="114">
        <v>33</v>
      </c>
      <c r="F46" s="90">
        <f t="shared" si="3"/>
        <v>7.4918566775244333E-2</v>
      </c>
      <c r="G46" s="57">
        <f t="shared" si="4"/>
        <v>2.0781313381979416E-2</v>
      </c>
      <c r="H46" s="114">
        <v>30.9</v>
      </c>
      <c r="I46" s="90">
        <f t="shared" si="5"/>
        <v>6.514657980456029E-3</v>
      </c>
      <c r="J46" s="57">
        <f t="shared" si="6"/>
        <v>-4.4177497469601201E-2</v>
      </c>
      <c r="K46" s="114">
        <v>39.4</v>
      </c>
      <c r="L46" s="137">
        <f t="shared" si="7"/>
        <v>0.28338762214983704</v>
      </c>
      <c r="M46" s="59">
        <f t="shared" si="8"/>
        <v>0.21875102264393886</v>
      </c>
    </row>
    <row r="47" spans="2:15" ht="13.5" customHeight="1" x14ac:dyDescent="0.2">
      <c r="B47" s="63" t="s">
        <v>56</v>
      </c>
      <c r="C47" s="6">
        <v>103.39999999999999</v>
      </c>
      <c r="D47" s="6">
        <v>103.71409913170319</v>
      </c>
      <c r="E47" s="114">
        <v>111.47749999999999</v>
      </c>
      <c r="F47" s="90">
        <f t="shared" si="3"/>
        <v>7.811895551257253E-2</v>
      </c>
      <c r="G47" s="57">
        <f t="shared" si="4"/>
        <v>7.485386204279032E-2</v>
      </c>
      <c r="H47" s="114">
        <v>101.94348313931295</v>
      </c>
      <c r="I47" s="90">
        <f t="shared" si="5"/>
        <v>-1.4086236563704557E-2</v>
      </c>
      <c r="J47" s="57">
        <f t="shared" si="6"/>
        <v>-1.7072085735824638E-2</v>
      </c>
      <c r="K47" s="114">
        <v>114.77400000000002</v>
      </c>
      <c r="L47" s="137">
        <f t="shared" si="7"/>
        <v>0.11000000000000032</v>
      </c>
      <c r="M47" s="59">
        <f t="shared" si="8"/>
        <v>0.10663835448497894</v>
      </c>
      <c r="O47" s="24"/>
    </row>
    <row r="48" spans="2:15" s="117" customFormat="1" ht="13.5" customHeight="1" x14ac:dyDescent="0.2">
      <c r="B48" s="113" t="s">
        <v>15</v>
      </c>
      <c r="C48" s="87">
        <v>622.09999999999991</v>
      </c>
      <c r="D48" s="87">
        <v>630.53376816005596</v>
      </c>
      <c r="E48" s="87">
        <v>626.50133351705131</v>
      </c>
      <c r="F48" s="90">
        <f t="shared" si="3"/>
        <v>7.0749614484029166E-3</v>
      </c>
      <c r="G48" s="57">
        <f t="shared" si="4"/>
        <v>-6.395271509044731E-3</v>
      </c>
      <c r="H48" s="87">
        <v>618.64706515664022</v>
      </c>
      <c r="I48" s="90">
        <f t="shared" si="5"/>
        <v>-5.5504498366174548E-3</v>
      </c>
      <c r="J48" s="57">
        <f t="shared" si="6"/>
        <v>-1.885181032905181E-2</v>
      </c>
      <c r="K48" s="87">
        <v>636.32116302717452</v>
      </c>
      <c r="L48" s="137">
        <f t="shared" si="7"/>
        <v>2.2859930922962013E-2</v>
      </c>
      <c r="M48" s="59">
        <f t="shared" si="8"/>
        <v>9.1785645105204594E-3</v>
      </c>
    </row>
    <row r="49" spans="2:13" s="65" customFormat="1" ht="13.5" customHeight="1" x14ac:dyDescent="0.2">
      <c r="B49" s="75"/>
      <c r="C49" s="86"/>
      <c r="D49" s="6"/>
      <c r="E49" s="86"/>
      <c r="F49" s="90"/>
      <c r="G49" s="57"/>
      <c r="H49" s="86"/>
      <c r="I49" s="90"/>
      <c r="J49" s="57"/>
      <c r="K49" s="86"/>
      <c r="L49" s="137"/>
      <c r="M49" s="59"/>
    </row>
    <row r="50" spans="2:13" s="65" customFormat="1" ht="13.5" customHeight="1" x14ac:dyDescent="0.2">
      <c r="B50" s="75" t="s">
        <v>16</v>
      </c>
      <c r="C50" s="86">
        <f>C48</f>
        <v>622.09999999999991</v>
      </c>
      <c r="D50" s="86">
        <v>630.53376816005596</v>
      </c>
      <c r="E50" s="86">
        <v>626.50133351705131</v>
      </c>
      <c r="F50" s="90">
        <f t="shared" si="3"/>
        <v>7.0749614484029166E-3</v>
      </c>
      <c r="G50" s="57">
        <f t="shared" si="4"/>
        <v>-6.395271509044731E-3</v>
      </c>
      <c r="H50" s="86">
        <v>618.64706515664022</v>
      </c>
      <c r="I50" s="90">
        <f t="shared" si="5"/>
        <v>-5.5504498366174548E-3</v>
      </c>
      <c r="J50" s="57">
        <f t="shared" si="6"/>
        <v>-1.885181032905181E-2</v>
      </c>
      <c r="K50" s="86">
        <v>636.32116302717452</v>
      </c>
      <c r="L50" s="137">
        <f t="shared" si="7"/>
        <v>2.2859930922962013E-2</v>
      </c>
      <c r="M50" s="59">
        <f t="shared" si="8"/>
        <v>9.1785645105204594E-3</v>
      </c>
    </row>
    <row r="51" spans="2:13" ht="13.5" customHeight="1" x14ac:dyDescent="0.2">
      <c r="B51" s="16" t="s">
        <v>19</v>
      </c>
      <c r="C51" s="6">
        <f>C52-C50</f>
        <v>-319.09999999999991</v>
      </c>
      <c r="D51" s="85">
        <v>-322.43376816005593</v>
      </c>
      <c r="E51" s="114">
        <v>-297.66412568282033</v>
      </c>
      <c r="F51" s="90">
        <f t="shared" si="3"/>
        <v>-6.7176039853273584E-2</v>
      </c>
      <c r="G51" s="57">
        <f t="shared" si="4"/>
        <v>-7.6820869658229984E-2</v>
      </c>
      <c r="H51" s="114">
        <v>-300.3735626957664</v>
      </c>
      <c r="I51" s="90">
        <f t="shared" si="5"/>
        <v>-5.8685168612452321E-2</v>
      </c>
      <c r="J51" s="57">
        <f t="shared" si="6"/>
        <v>-6.841778883823002E-2</v>
      </c>
      <c r="K51" s="114">
        <v>-302.10489937933352</v>
      </c>
      <c r="L51" s="137">
        <f t="shared" si="7"/>
        <v>-5.3259481731953606E-2</v>
      </c>
      <c r="M51" s="59">
        <f t="shared" si="8"/>
        <v>-6.3048200245053643E-2</v>
      </c>
    </row>
    <row r="52" spans="2:13" s="117" customFormat="1" ht="13.5" customHeight="1" x14ac:dyDescent="0.2">
      <c r="B52" s="121" t="s">
        <v>20</v>
      </c>
      <c r="C52" s="88">
        <v>303</v>
      </c>
      <c r="D52" s="88">
        <v>308.10000000000002</v>
      </c>
      <c r="E52" s="87">
        <v>328.83720783423098</v>
      </c>
      <c r="F52" s="90">
        <f t="shared" si="3"/>
        <v>8.5271312984260605E-2</v>
      </c>
      <c r="G52" s="57">
        <f t="shared" si="4"/>
        <v>6.730674402541692E-2</v>
      </c>
      <c r="H52" s="87">
        <v>318.27350246087383</v>
      </c>
      <c r="I52" s="90">
        <f t="shared" si="5"/>
        <v>5.0407598880771731E-2</v>
      </c>
      <c r="J52" s="57">
        <f t="shared" si="6"/>
        <v>3.3020131323835855E-2</v>
      </c>
      <c r="K52" s="87">
        <v>334.216263647841</v>
      </c>
      <c r="L52" s="137">
        <f t="shared" si="7"/>
        <v>0.10302397243511874</v>
      </c>
      <c r="M52" s="59">
        <f t="shared" si="8"/>
        <v>8.4765542511655134E-2</v>
      </c>
    </row>
    <row r="53" spans="2:13" s="123" customFormat="1" ht="13.5" customHeight="1" x14ac:dyDescent="0.2">
      <c r="B53" s="122" t="s">
        <v>21</v>
      </c>
      <c r="C53" s="116">
        <f>C52/C50</f>
        <v>0.48705995820607628</v>
      </c>
      <c r="D53" s="116">
        <v>0.48863362369799568</v>
      </c>
      <c r="E53" s="98">
        <v>0.52487870375024681</v>
      </c>
      <c r="F53" s="90"/>
      <c r="G53" s="57"/>
      <c r="H53" s="98">
        <v>0.51446700451134864</v>
      </c>
      <c r="I53" s="90"/>
      <c r="J53" s="57"/>
      <c r="K53" s="98">
        <v>0.52523204172225224</v>
      </c>
      <c r="L53" s="137"/>
      <c r="M53" s="59"/>
    </row>
    <row r="54" spans="2:13" ht="13.5" customHeight="1" x14ac:dyDescent="0.2">
      <c r="B54" s="18" t="s">
        <v>1</v>
      </c>
      <c r="C54" s="89">
        <v>-175</v>
      </c>
      <c r="D54" s="124"/>
      <c r="E54" s="139">
        <v>-180.23247522644971</v>
      </c>
      <c r="F54" s="90">
        <f t="shared" si="3"/>
        <v>2.9899858436855498E-2</v>
      </c>
      <c r="G54" s="166"/>
      <c r="H54" s="139">
        <v>-149.71817732023587</v>
      </c>
      <c r="I54" s="90">
        <f t="shared" si="5"/>
        <v>-0.14446755817008072</v>
      </c>
      <c r="J54" s="166"/>
      <c r="K54" s="139">
        <v>-188.79999999999998</v>
      </c>
      <c r="L54" s="137">
        <f t="shared" si="7"/>
        <v>7.8857142857142737E-2</v>
      </c>
      <c r="M54" s="167"/>
    </row>
    <row r="55" spans="2:13" ht="13.5" customHeight="1" x14ac:dyDescent="0.2">
      <c r="B55" s="16" t="s">
        <v>17</v>
      </c>
      <c r="C55" s="6">
        <v>-3.4</v>
      </c>
      <c r="D55" s="124"/>
      <c r="E55" s="114">
        <v>-3.3999999999999995</v>
      </c>
      <c r="F55" s="90">
        <f t="shared" si="3"/>
        <v>0</v>
      </c>
      <c r="G55" s="57"/>
      <c r="H55" s="114">
        <v>-2</v>
      </c>
      <c r="I55" s="90">
        <f t="shared" si="5"/>
        <v>-0.41176470588235292</v>
      </c>
      <c r="J55" s="57"/>
      <c r="K55" s="114">
        <v>-5.8000000000000007</v>
      </c>
      <c r="L55" s="137">
        <f t="shared" si="7"/>
        <v>0.70588235294117663</v>
      </c>
      <c r="M55" s="59"/>
    </row>
    <row r="56" spans="2:13" ht="13.5" customHeight="1" x14ac:dyDescent="0.2">
      <c r="B56" s="16" t="s">
        <v>18</v>
      </c>
      <c r="C56" s="6">
        <v>-1.5</v>
      </c>
      <c r="D56" s="124"/>
      <c r="E56" s="114">
        <v>0</v>
      </c>
      <c r="F56" s="90">
        <f t="shared" si="3"/>
        <v>-1</v>
      </c>
      <c r="G56" s="57">
        <v>-1</v>
      </c>
      <c r="H56" s="114">
        <v>0</v>
      </c>
      <c r="I56" s="90">
        <f t="shared" si="5"/>
        <v>-1</v>
      </c>
      <c r="J56" s="57">
        <v>-1</v>
      </c>
      <c r="K56" s="114">
        <v>-1.75</v>
      </c>
      <c r="L56" s="137">
        <f t="shared" si="7"/>
        <v>0.16666666666666674</v>
      </c>
      <c r="M56" s="59"/>
    </row>
    <row r="57" spans="2:13" ht="13.5" customHeight="1" x14ac:dyDescent="0.2">
      <c r="B57" s="16" t="s">
        <v>44</v>
      </c>
      <c r="C57" s="70">
        <v>-0.9</v>
      </c>
      <c r="D57" s="124"/>
      <c r="E57" s="141">
        <v>0</v>
      </c>
      <c r="F57" s="90">
        <f t="shared" si="3"/>
        <v>-1</v>
      </c>
      <c r="G57" s="43"/>
      <c r="H57" s="141">
        <v>0</v>
      </c>
      <c r="I57" s="90">
        <f t="shared" si="5"/>
        <v>-1</v>
      </c>
      <c r="J57" s="43"/>
      <c r="K57" s="141">
        <v>-5</v>
      </c>
      <c r="L57" s="137">
        <f t="shared" si="7"/>
        <v>4.5555555555555554</v>
      </c>
      <c r="M57" s="142"/>
    </row>
    <row r="58" spans="2:13" s="65" customFormat="1" ht="13.5" customHeight="1" x14ac:dyDescent="0.2">
      <c r="B58" s="113" t="s">
        <v>45</v>
      </c>
      <c r="C58" s="87">
        <v>122.2</v>
      </c>
      <c r="D58" s="237"/>
      <c r="E58" s="87">
        <v>147.09537412733681</v>
      </c>
      <c r="F58" s="90">
        <f t="shared" si="3"/>
        <v>0.20372646585382004</v>
      </c>
      <c r="G58" s="58"/>
      <c r="H58" s="87">
        <v>130.9504430529548</v>
      </c>
      <c r="I58" s="90">
        <f t="shared" si="5"/>
        <v>7.1607553624834619E-2</v>
      </c>
      <c r="J58" s="58"/>
      <c r="K58" s="87">
        <v>169.74620687360849</v>
      </c>
      <c r="L58" s="137">
        <f t="shared" si="7"/>
        <v>0.38908516263182058</v>
      </c>
      <c r="M58" s="132"/>
    </row>
    <row r="59" spans="2:13" ht="13.5" customHeight="1" x14ac:dyDescent="0.2">
      <c r="B59" s="16" t="s">
        <v>23</v>
      </c>
      <c r="C59" s="6">
        <v>-55.6</v>
      </c>
      <c r="D59" s="124"/>
      <c r="E59" s="114">
        <v>-50.213748695123627</v>
      </c>
      <c r="F59" s="90">
        <f t="shared" si="3"/>
        <v>-9.6875023468999566E-2</v>
      </c>
      <c r="G59" s="56"/>
      <c r="H59" s="114">
        <v>-12.965874999999997</v>
      </c>
      <c r="I59" s="90">
        <f t="shared" si="5"/>
        <v>-0.76680080935251804</v>
      </c>
      <c r="J59" s="56"/>
      <c r="K59" s="114">
        <v>-65.900000000000006</v>
      </c>
      <c r="L59" s="137">
        <f t="shared" si="7"/>
        <v>0.18525179856115126</v>
      </c>
      <c r="M59" s="59"/>
    </row>
    <row r="60" spans="2:13" ht="13.5" customHeight="1" x14ac:dyDescent="0.2">
      <c r="B60" s="16" t="s">
        <v>30</v>
      </c>
      <c r="C60" s="6">
        <v>-128.80000000000001</v>
      </c>
      <c r="D60" s="124"/>
      <c r="E60" s="114">
        <v>0</v>
      </c>
      <c r="F60" s="90">
        <f t="shared" si="3"/>
        <v>-1</v>
      </c>
      <c r="G60" s="56"/>
      <c r="H60" s="114">
        <v>0</v>
      </c>
      <c r="I60" s="90">
        <f t="shared" si="5"/>
        <v>-1</v>
      </c>
      <c r="J60" s="56"/>
      <c r="K60" s="114">
        <v>0</v>
      </c>
      <c r="L60" s="137">
        <f t="shared" si="7"/>
        <v>-1</v>
      </c>
      <c r="M60" s="59"/>
    </row>
    <row r="61" spans="2:13" ht="13.5" customHeight="1" x14ac:dyDescent="0.2">
      <c r="B61" s="16" t="s">
        <v>184</v>
      </c>
      <c r="C61" s="70">
        <v>-46.5</v>
      </c>
      <c r="D61" s="124"/>
      <c r="E61" s="114">
        <v>0</v>
      </c>
      <c r="F61" s="90">
        <f t="shared" si="3"/>
        <v>-1</v>
      </c>
      <c r="G61" s="56"/>
      <c r="H61" s="114">
        <v>-7</v>
      </c>
      <c r="I61" s="90">
        <f t="shared" si="5"/>
        <v>-0.84946236559139787</v>
      </c>
      <c r="J61" s="56"/>
      <c r="K61" s="114">
        <v>0</v>
      </c>
      <c r="L61" s="137">
        <f t="shared" si="7"/>
        <v>-1</v>
      </c>
      <c r="M61" s="59"/>
    </row>
    <row r="62" spans="2:13" ht="13.5" customHeight="1" x14ac:dyDescent="0.2">
      <c r="B62" s="16" t="s">
        <v>59</v>
      </c>
      <c r="C62" s="6">
        <v>0.5</v>
      </c>
      <c r="D62" s="124"/>
      <c r="E62" s="114">
        <v>0</v>
      </c>
      <c r="F62" s="90">
        <f t="shared" si="3"/>
        <v>-1</v>
      </c>
      <c r="G62" s="56"/>
      <c r="H62" s="114">
        <v>-1.1000000000000001</v>
      </c>
      <c r="I62" s="90">
        <f t="shared" si="5"/>
        <v>-3.2</v>
      </c>
      <c r="J62" s="56"/>
      <c r="K62" s="114">
        <v>0.5</v>
      </c>
      <c r="L62" s="137">
        <f t="shared" si="7"/>
        <v>0</v>
      </c>
      <c r="M62" s="59"/>
    </row>
    <row r="63" spans="2:13" ht="13.5" customHeight="1" x14ac:dyDescent="0.2">
      <c r="B63" s="16" t="s">
        <v>115</v>
      </c>
      <c r="C63" s="70">
        <v>0</v>
      </c>
      <c r="D63" s="124"/>
      <c r="E63" s="141">
        <v>0</v>
      </c>
      <c r="F63" s="90"/>
      <c r="G63" s="136"/>
      <c r="H63" s="141">
        <v>0</v>
      </c>
      <c r="I63" s="90"/>
      <c r="J63" s="136"/>
      <c r="K63" s="141">
        <v>0</v>
      </c>
      <c r="L63" s="137"/>
      <c r="M63" s="142"/>
    </row>
    <row r="64" spans="2:13" s="117" customFormat="1" ht="13.5" customHeight="1" x14ac:dyDescent="0.2">
      <c r="B64" s="113" t="s">
        <v>24</v>
      </c>
      <c r="C64" s="87">
        <v>15.5</v>
      </c>
      <c r="D64" s="125"/>
      <c r="E64" s="87">
        <v>91.431440886908277</v>
      </c>
      <c r="F64" s="90">
        <f t="shared" si="3"/>
        <v>4.8988026378650504</v>
      </c>
      <c r="G64" s="131"/>
      <c r="H64" s="87">
        <v>74.032133106736737</v>
      </c>
      <c r="I64" s="90">
        <f t="shared" si="5"/>
        <v>3.7762666520475312</v>
      </c>
      <c r="J64" s="131"/>
      <c r="K64" s="224">
        <v>143.83489895051264</v>
      </c>
      <c r="L64" s="137">
        <f t="shared" si="7"/>
        <v>8.2796709000330733</v>
      </c>
      <c r="M64" s="132"/>
    </row>
    <row r="65" spans="2:13" ht="13.5" customHeight="1" x14ac:dyDescent="0.2">
      <c r="B65" s="16" t="s">
        <v>25</v>
      </c>
      <c r="C65" s="6">
        <v>-4.5</v>
      </c>
      <c r="D65" s="124"/>
      <c r="E65" s="141">
        <v>-26.82278901613185</v>
      </c>
      <c r="F65" s="90">
        <f t="shared" si="3"/>
        <v>4.9606197813626336</v>
      </c>
      <c r="G65" s="136"/>
      <c r="H65" s="141">
        <v>-47.46551665366917</v>
      </c>
      <c r="I65" s="90">
        <f t="shared" si="5"/>
        <v>9.5478925897042597</v>
      </c>
      <c r="J65" s="136"/>
      <c r="K65" s="225">
        <v>-13.612212126866435</v>
      </c>
      <c r="L65" s="137">
        <f t="shared" si="7"/>
        <v>2.024936028192541</v>
      </c>
      <c r="M65" s="142"/>
    </row>
    <row r="66" spans="2:13" s="117" customFormat="1" ht="13.5" customHeight="1" x14ac:dyDescent="0.2">
      <c r="B66" s="113" t="s">
        <v>26</v>
      </c>
      <c r="C66" s="128">
        <v>11</v>
      </c>
      <c r="D66" s="125"/>
      <c r="E66" s="87">
        <v>66.361349715286138</v>
      </c>
      <c r="F66" s="90">
        <f t="shared" si="3"/>
        <v>5.0328499741169219</v>
      </c>
      <c r="G66" s="131"/>
      <c r="H66" s="87">
        <v>51.492493174715712</v>
      </c>
      <c r="I66" s="90">
        <f t="shared" si="5"/>
        <v>3.6811357431559735</v>
      </c>
      <c r="J66" s="131"/>
      <c r="K66" s="87">
        <v>96.369382296843469</v>
      </c>
      <c r="L66" s="137">
        <f t="shared" si="7"/>
        <v>7.7608529360766791</v>
      </c>
      <c r="M66" s="132"/>
    </row>
    <row r="67" spans="2:13" s="65" customFormat="1" ht="13.5" customHeight="1" x14ac:dyDescent="0.2">
      <c r="B67" s="75"/>
      <c r="C67" s="86"/>
      <c r="D67" s="6"/>
      <c r="E67" s="86"/>
      <c r="F67" s="90"/>
      <c r="G67" s="109"/>
      <c r="H67" s="86"/>
      <c r="I67" s="90"/>
      <c r="J67" s="109"/>
      <c r="K67" s="86"/>
      <c r="L67" s="137"/>
      <c r="M67" s="110"/>
    </row>
    <row r="68" spans="2:13" s="65" customFormat="1" ht="13.5" customHeight="1" x14ac:dyDescent="0.2">
      <c r="B68" s="75" t="s">
        <v>183</v>
      </c>
      <c r="C68" s="86"/>
      <c r="D68" s="86"/>
      <c r="E68" s="86"/>
      <c r="F68" s="90"/>
      <c r="G68" s="109"/>
      <c r="H68" s="86"/>
      <c r="I68" s="90"/>
      <c r="J68" s="109"/>
      <c r="K68" s="86"/>
      <c r="L68" s="137"/>
      <c r="M68" s="110"/>
    </row>
    <row r="69" spans="2:13" ht="13.5" customHeight="1" x14ac:dyDescent="0.2">
      <c r="B69" s="235" t="s">
        <v>20</v>
      </c>
      <c r="C69" s="236">
        <f>C52</f>
        <v>303</v>
      </c>
      <c r="D69" s="236"/>
      <c r="E69" s="86">
        <f>E52</f>
        <v>328.83720783423098</v>
      </c>
      <c r="F69" s="90">
        <f t="shared" si="3"/>
        <v>8.5271312984260605E-2</v>
      </c>
      <c r="G69" s="165"/>
      <c r="H69" s="86">
        <v>318.27350246087383</v>
      </c>
      <c r="I69" s="90">
        <f t="shared" si="5"/>
        <v>5.0407598880771731E-2</v>
      </c>
      <c r="J69" s="165"/>
      <c r="K69" s="86">
        <v>334.216263647841</v>
      </c>
      <c r="L69" s="137">
        <f t="shared" si="7"/>
        <v>0.10302397243511874</v>
      </c>
      <c r="M69" s="110"/>
    </row>
    <row r="70" spans="2:13" ht="13.5" customHeight="1" x14ac:dyDescent="0.2">
      <c r="B70" s="16" t="s">
        <v>174</v>
      </c>
      <c r="C70" s="6">
        <v>-44.1</v>
      </c>
      <c r="D70" s="124"/>
      <c r="E70" s="114">
        <v>-50</v>
      </c>
      <c r="F70" s="90">
        <f t="shared" si="3"/>
        <v>0.13378684807256236</v>
      </c>
      <c r="G70" s="56"/>
      <c r="H70" s="114">
        <v>-30</v>
      </c>
      <c r="I70" s="90">
        <f t="shared" si="5"/>
        <v>-0.31972789115646261</v>
      </c>
      <c r="J70" s="56"/>
      <c r="K70" s="114">
        <v>-78.949200000000005</v>
      </c>
      <c r="L70" s="137">
        <f t="shared" si="7"/>
        <v>0.79023129251700674</v>
      </c>
      <c r="M70" s="59"/>
    </row>
    <row r="71" spans="2:13" ht="13.5" customHeight="1" x14ac:dyDescent="0.2">
      <c r="B71" s="16" t="s">
        <v>175</v>
      </c>
      <c r="C71" s="70">
        <v>0</v>
      </c>
      <c r="D71" s="124"/>
      <c r="E71" s="114">
        <v>0</v>
      </c>
      <c r="F71" s="90"/>
      <c r="G71" s="56"/>
      <c r="H71" s="114">
        <v>0</v>
      </c>
      <c r="I71" s="90"/>
      <c r="J71" s="56"/>
      <c r="K71" s="114">
        <v>-28.756154032263691</v>
      </c>
      <c r="L71" s="137"/>
      <c r="M71" s="59"/>
    </row>
    <row r="72" spans="2:13" ht="13.5" customHeight="1" x14ac:dyDescent="0.2">
      <c r="B72" s="16" t="s">
        <v>176</v>
      </c>
      <c r="C72" s="6">
        <v>-26.1</v>
      </c>
      <c r="D72" s="124"/>
      <c r="E72" s="114">
        <v>-25.064066778181875</v>
      </c>
      <c r="F72" s="90">
        <f t="shared" si="3"/>
        <v>-3.9690928039008644E-2</v>
      </c>
      <c r="G72" s="56"/>
      <c r="H72" s="114">
        <v>-189.34528338835781</v>
      </c>
      <c r="I72" s="90">
        <f t="shared" si="5"/>
        <v>6.2546085589409124</v>
      </c>
      <c r="J72" s="56"/>
      <c r="K72" s="114">
        <v>40</v>
      </c>
      <c r="L72" s="137">
        <f t="shared" si="7"/>
        <v>-2.5325670498084287</v>
      </c>
      <c r="M72" s="59"/>
    </row>
    <row r="73" spans="2:13" ht="13.5" customHeight="1" x14ac:dyDescent="0.2">
      <c r="B73" s="16" t="s">
        <v>177</v>
      </c>
      <c r="C73" s="70">
        <v>-115.6</v>
      </c>
      <c r="D73" s="124"/>
      <c r="E73" s="141">
        <v>-138.72</v>
      </c>
      <c r="F73" s="90">
        <f t="shared" si="3"/>
        <v>0.19999999999999996</v>
      </c>
      <c r="G73" s="136"/>
      <c r="H73" s="141">
        <v>-94.404659304021678</v>
      </c>
      <c r="I73" s="90">
        <f t="shared" si="5"/>
        <v>-0.18335069806209614</v>
      </c>
      <c r="J73" s="136"/>
      <c r="K73" s="141">
        <v>-187.97723999999997</v>
      </c>
      <c r="L73" s="137">
        <f t="shared" si="7"/>
        <v>0.62610069204152219</v>
      </c>
      <c r="M73" s="142"/>
    </row>
    <row r="74" spans="2:13" ht="13.5" customHeight="1" x14ac:dyDescent="0.2">
      <c r="B74" s="16" t="s">
        <v>178</v>
      </c>
      <c r="C74" s="70">
        <v>35.799999999999997</v>
      </c>
      <c r="D74" s="124"/>
      <c r="E74" s="141">
        <v>12.5</v>
      </c>
      <c r="F74" s="90">
        <f t="shared" si="3"/>
        <v>-0.65083798882681565</v>
      </c>
      <c r="G74" s="136"/>
      <c r="H74" s="141">
        <v>-3.1300325583825384</v>
      </c>
      <c r="I74" s="90">
        <f t="shared" si="5"/>
        <v>-1.0874310770497915</v>
      </c>
      <c r="J74" s="136"/>
      <c r="K74" s="141">
        <v>23.38</v>
      </c>
      <c r="L74" s="137">
        <f t="shared" si="7"/>
        <v>-0.34692737430167597</v>
      </c>
      <c r="M74" s="142"/>
    </row>
    <row r="75" spans="2:13" s="117" customFormat="1" ht="13.5" customHeight="1" x14ac:dyDescent="0.2">
      <c r="B75" s="113" t="s">
        <v>179</v>
      </c>
      <c r="C75" s="128">
        <v>153</v>
      </c>
      <c r="D75" s="125"/>
      <c r="E75" s="87">
        <v>126.424136</v>
      </c>
      <c r="F75" s="90">
        <f t="shared" si="3"/>
        <v>-0.17369845751633983</v>
      </c>
      <c r="G75" s="131"/>
      <c r="H75" s="87">
        <v>-121.43408278821323</v>
      </c>
      <c r="I75" s="90">
        <f t="shared" si="5"/>
        <v>-1.7936868156092367</v>
      </c>
      <c r="J75" s="131"/>
      <c r="K75" s="87">
        <v>167.02640334476371</v>
      </c>
      <c r="L75" s="137">
        <f t="shared" si="7"/>
        <v>9.1675838854664793E-2</v>
      </c>
      <c r="M75" s="132"/>
    </row>
    <row r="76" spans="2:13" s="65" customFormat="1" ht="13.5" customHeight="1" x14ac:dyDescent="0.2">
      <c r="B76" s="75"/>
      <c r="C76" s="86"/>
      <c r="D76" s="6"/>
      <c r="E76" s="86"/>
      <c r="F76" s="90"/>
      <c r="G76" s="109"/>
      <c r="H76" s="86"/>
      <c r="I76" s="90"/>
      <c r="J76" s="109"/>
      <c r="K76" s="86"/>
      <c r="L76" s="137"/>
      <c r="M76" s="110"/>
    </row>
    <row r="77" spans="2:13" s="117" customFormat="1" ht="13.5" customHeight="1" x14ac:dyDescent="0.2">
      <c r="B77" s="113" t="s">
        <v>180</v>
      </c>
      <c r="C77" s="128">
        <v>153.6</v>
      </c>
      <c r="D77" s="125"/>
      <c r="E77" s="87">
        <v>160.194719706114</v>
      </c>
      <c r="F77" s="90">
        <f t="shared" si="3"/>
        <v>4.29343730866798E-2</v>
      </c>
      <c r="G77" s="131"/>
      <c r="H77" s="87">
        <v>147.73359747509991</v>
      </c>
      <c r="I77" s="90">
        <f t="shared" si="5"/>
        <v>-3.8192724771484943E-2</v>
      </c>
      <c r="J77" s="131"/>
      <c r="K77" s="87">
        <v>187.97723999999997</v>
      </c>
      <c r="L77" s="137">
        <f t="shared" si="7"/>
        <v>0.22381015624999989</v>
      </c>
      <c r="M77" s="132"/>
    </row>
    <row r="78" spans="2:13" s="241" customFormat="1" ht="13.5" customHeight="1" x14ac:dyDescent="0.2">
      <c r="B78" s="242" t="s">
        <v>29</v>
      </c>
      <c r="C78" s="243">
        <v>0.24690564217971389</v>
      </c>
      <c r="D78" s="244"/>
      <c r="E78" s="245">
        <v>0.25</v>
      </c>
      <c r="F78" s="230"/>
      <c r="G78" s="103"/>
      <c r="H78" s="245">
        <v>0.2361408171389015</v>
      </c>
      <c r="I78" s="230"/>
      <c r="J78" s="103"/>
      <c r="K78" s="245">
        <v>0.3</v>
      </c>
      <c r="L78" s="231"/>
      <c r="M78" s="232"/>
    </row>
    <row r="79" spans="2:13" x14ac:dyDescent="0.2">
      <c r="B79" s="23"/>
      <c r="C79" s="92"/>
      <c r="D79" s="93"/>
      <c r="E79" s="99"/>
      <c r="F79" s="56"/>
      <c r="G79" s="144"/>
      <c r="H79" s="99"/>
      <c r="I79" s="56"/>
      <c r="J79" s="144"/>
      <c r="K79" s="99"/>
      <c r="L79" s="100"/>
      <c r="M79" s="156"/>
    </row>
    <row r="80" spans="2:13" s="65" customFormat="1" ht="13.5" customHeight="1" x14ac:dyDescent="0.2">
      <c r="B80" s="12" t="s">
        <v>181</v>
      </c>
      <c r="C80" s="95"/>
      <c r="D80" s="96"/>
      <c r="E80" s="96"/>
      <c r="F80" s="96"/>
      <c r="G80" s="151"/>
      <c r="H80" s="96"/>
      <c r="I80" s="96"/>
      <c r="J80" s="151"/>
      <c r="K80" s="96"/>
      <c r="L80" s="96"/>
      <c r="M80" s="151"/>
    </row>
    <row r="81" spans="2:13" ht="13.5" customHeight="1" x14ac:dyDescent="0.2">
      <c r="B81" s="16" t="s">
        <v>182</v>
      </c>
      <c r="C81" s="6">
        <v>3.4</v>
      </c>
      <c r="D81" s="124"/>
      <c r="E81" s="114">
        <v>3.1866715578394667</v>
      </c>
      <c r="F81" s="90"/>
      <c r="G81" s="56"/>
      <c r="H81" s="114">
        <v>2.9861032604034321</v>
      </c>
      <c r="I81" s="158"/>
      <c r="J81" s="56"/>
      <c r="K81" s="114">
        <v>3.6629985262705635</v>
      </c>
      <c r="L81" s="160"/>
      <c r="M81" s="59"/>
    </row>
    <row r="82" spans="2:13" s="65" customFormat="1" ht="13.5" customHeight="1" x14ac:dyDescent="0.2">
      <c r="B82" s="234" t="s">
        <v>120</v>
      </c>
      <c r="C82" s="238">
        <v>4.2</v>
      </c>
      <c r="D82" s="239"/>
      <c r="E82" s="126">
        <v>3.6692766903217109</v>
      </c>
      <c r="F82" s="105"/>
      <c r="G82" s="106"/>
      <c r="H82" s="126">
        <v>3.5466101167267277</v>
      </c>
      <c r="I82" s="161"/>
      <c r="J82" s="106"/>
      <c r="K82" s="126">
        <v>3.8560676479109302</v>
      </c>
      <c r="L82" s="240"/>
      <c r="M82" s="107"/>
    </row>
    <row r="83" spans="2:13" x14ac:dyDescent="0.2">
      <c r="B83" s="227"/>
      <c r="C83" s="21"/>
      <c r="D83" s="22"/>
      <c r="E83" s="22"/>
      <c r="F83" s="35"/>
      <c r="G83" s="35"/>
      <c r="H83" s="21"/>
      <c r="I83" s="38"/>
      <c r="J83" s="38"/>
      <c r="K83" s="21"/>
      <c r="L83" s="21"/>
      <c r="M83" s="38"/>
    </row>
    <row r="84" spans="2:13" x14ac:dyDescent="0.2">
      <c r="B84" s="46" t="s">
        <v>36</v>
      </c>
      <c r="C84" s="46"/>
      <c r="H84" s="26"/>
      <c r="I84" s="36"/>
      <c r="J84" s="36"/>
      <c r="K84" s="26"/>
      <c r="L84" s="26"/>
      <c r="M84" s="36"/>
    </row>
    <row r="85" spans="2:13" x14ac:dyDescent="0.2">
      <c r="B85" s="1" t="s">
        <v>35</v>
      </c>
      <c r="D85" s="27"/>
      <c r="H85" s="26"/>
      <c r="I85" s="36"/>
      <c r="J85" s="36"/>
      <c r="K85" s="26"/>
      <c r="L85" s="26"/>
      <c r="M85" s="36"/>
    </row>
    <row r="86" spans="2:13" ht="51.75" customHeight="1" x14ac:dyDescent="0.2">
      <c r="B86" s="263" t="s">
        <v>34</v>
      </c>
      <c r="C86" s="263"/>
      <c r="D86" s="263"/>
      <c r="E86" s="263"/>
      <c r="F86" s="263"/>
      <c r="G86" s="263"/>
      <c r="H86" s="263"/>
      <c r="I86" s="263"/>
      <c r="J86" s="263"/>
      <c r="K86" s="263"/>
      <c r="L86" s="263"/>
      <c r="M86" s="263"/>
    </row>
    <row r="88" spans="2:13" x14ac:dyDescent="0.2">
      <c r="B88" s="1" t="s">
        <v>46</v>
      </c>
      <c r="H88" s="25"/>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86:M86"/>
    <mergeCell ref="H8:H9"/>
    <mergeCell ref="K8:K9"/>
    <mergeCell ref="F8:F9"/>
    <mergeCell ref="D8:D9"/>
    <mergeCell ref="E8:E9"/>
    <mergeCell ref="I8:I9"/>
    <mergeCell ref="C8:C9"/>
    <mergeCell ref="G8:G9"/>
    <mergeCell ref="J8:J9"/>
  </mergeCells>
  <phoneticPr fontId="3" type="noConversion"/>
  <conditionalFormatting sqref="F14:G14 I14:J14 J19:J21 G19:G21 G24:G28 J24:J28 I34:J35 F34:G35 I37:J40 F37:G40 F83:G83 G31:G33 G15:G16 F15:F33 J31:J33 J15:J16 I15:I33 F41:F77 G41:G66 I41:I77 J41:J66">
    <cfRule type="cellIs" dxfId="127" priority="57" stopIfTrue="1" operator="equal">
      <formula>-1</formula>
    </cfRule>
    <cfRule type="cellIs" dxfId="126" priority="58" stopIfTrue="1" operator="equal">
      <formula>#DIV/0!</formula>
    </cfRule>
  </conditionalFormatting>
  <conditionalFormatting sqref="I82:J82 F82:G82">
    <cfRule type="cellIs" dxfId="125" priority="3" stopIfTrue="1" operator="equal">
      <formula>-1</formula>
    </cfRule>
    <cfRule type="cellIs" dxfId="124" priority="4" stopIfTrue="1" operator="equal">
      <formula>#DIV/0!</formula>
    </cfRule>
  </conditionalFormatting>
  <conditionalFormatting sqref="J68 G68">
    <cfRule type="cellIs" dxfId="123" priority="29" stopIfTrue="1" operator="equal">
      <formula>-1</formula>
    </cfRule>
    <cfRule type="cellIs" dxfId="122" priority="30" stopIfTrue="1" operator="equal">
      <formula>#DIV/0!</formula>
    </cfRule>
  </conditionalFormatting>
  <conditionalFormatting sqref="J67 G67">
    <cfRule type="cellIs" dxfId="121" priority="21" stopIfTrue="1" operator="equal">
      <formula>-1</formula>
    </cfRule>
    <cfRule type="cellIs" dxfId="120" priority="22" stopIfTrue="1" operator="equal">
      <formula>#DIV/0!</formula>
    </cfRule>
  </conditionalFormatting>
  <conditionalFormatting sqref="I79:J79 F79:G79">
    <cfRule type="cellIs" dxfId="119" priority="9" stopIfTrue="1" operator="equal">
      <formula>-1</formula>
    </cfRule>
    <cfRule type="cellIs" dxfId="118" priority="10" stopIfTrue="1" operator="equal">
      <formula>#DIV/0!</formula>
    </cfRule>
  </conditionalFormatting>
  <conditionalFormatting sqref="J69 G69">
    <cfRule type="cellIs" dxfId="117" priority="1" stopIfTrue="1" operator="equal">
      <formula>-1</formula>
    </cfRule>
    <cfRule type="cellIs" dxfId="116" priority="2" stopIfTrue="1" operator="equal">
      <formula>#DIV/0!</formula>
    </cfRule>
  </conditionalFormatting>
  <conditionalFormatting sqref="J70:J73 G70:G73">
    <cfRule type="cellIs" dxfId="115" priority="23" stopIfTrue="1" operator="equal">
      <formula>-1</formula>
    </cfRule>
    <cfRule type="cellIs" dxfId="114" priority="24" stopIfTrue="1" operator="equal">
      <formula>#DIV/0!</formula>
    </cfRule>
  </conditionalFormatting>
  <conditionalFormatting sqref="J74 G74">
    <cfRule type="cellIs" dxfId="113" priority="19" stopIfTrue="1" operator="equal">
      <formula>-1</formula>
    </cfRule>
    <cfRule type="cellIs" dxfId="112" priority="20" stopIfTrue="1" operator="equal">
      <formula>#DIV/0!</formula>
    </cfRule>
  </conditionalFormatting>
  <conditionalFormatting sqref="J75 G75">
    <cfRule type="cellIs" dxfId="111" priority="17" stopIfTrue="1" operator="equal">
      <formula>-1</formula>
    </cfRule>
    <cfRule type="cellIs" dxfId="110" priority="18" stopIfTrue="1" operator="equal">
      <formula>#DIV/0!</formula>
    </cfRule>
  </conditionalFormatting>
  <conditionalFormatting sqref="J76 G76">
    <cfRule type="cellIs" dxfId="109" priority="15" stopIfTrue="1" operator="equal">
      <formula>-1</formula>
    </cfRule>
    <cfRule type="cellIs" dxfId="108" priority="16" stopIfTrue="1" operator="equal">
      <formula>#DIV/0!</formula>
    </cfRule>
  </conditionalFormatting>
  <conditionalFormatting sqref="J77 G77">
    <cfRule type="cellIs" dxfId="107" priority="13" stopIfTrue="1" operator="equal">
      <formula>-1</formula>
    </cfRule>
    <cfRule type="cellIs" dxfId="106" priority="14" stopIfTrue="1" operator="equal">
      <formula>#DIV/0!</formula>
    </cfRule>
  </conditionalFormatting>
  <conditionalFormatting sqref="I78:J78 F78:G78">
    <cfRule type="cellIs" dxfId="105" priority="11" stopIfTrue="1" operator="equal">
      <formula>-1</formula>
    </cfRule>
    <cfRule type="cellIs" dxfId="104" priority="12" stopIfTrue="1" operator="equal">
      <formula>#DIV/0!</formula>
    </cfRule>
  </conditionalFormatting>
  <conditionalFormatting sqref="I81:J81 F81:G81">
    <cfRule type="cellIs" dxfId="103" priority="5" stopIfTrue="1" operator="equal">
      <formula>-1</formula>
    </cfRule>
    <cfRule type="cellIs" dxfId="102" priority="6"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4" orientation="landscape" r:id="rId2"/>
  <headerFooter alignWithMargins="0">
    <oddHeader>&amp;R&amp;G</oddHeader>
    <oddFooter>&amp;L&amp;8Telenet - Analyst Consensus Q1 2018</oddFooter>
  </headerFooter>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R88"/>
  <sheetViews>
    <sheetView showGridLines="0" topLeftCell="A28" zoomScale="90" zoomScaleNormal="100" workbookViewId="0">
      <selection activeCell="K69" sqref="K69"/>
    </sheetView>
  </sheetViews>
  <sheetFormatPr defaultRowHeight="12" x14ac:dyDescent="0.2"/>
  <cols>
    <col min="1" max="1" width="3" style="1" customWidth="1"/>
    <col min="2" max="2" width="53.42578125" style="1" customWidth="1"/>
    <col min="3" max="5" width="17.7109375" style="1" customWidth="1"/>
    <col min="6" max="7" width="9.140625" style="1" customWidth="1"/>
    <col min="8" max="8" width="17.7109375" style="1" customWidth="1"/>
    <col min="9" max="9" width="9.140625" style="1" customWidth="1"/>
    <col min="10" max="10" width="9.5703125" style="36" customWidth="1"/>
    <col min="11" max="11" width="17.28515625" style="36" customWidth="1"/>
    <col min="12" max="12" width="9.140625" style="1" customWidth="1"/>
    <col min="13" max="13" width="10" style="1" customWidth="1"/>
    <col min="14" max="15" width="9.5703125" style="39" customWidth="1"/>
    <col min="16" max="16" width="17.7109375" style="1" customWidth="1"/>
    <col min="17" max="17" width="9.5703125" style="1" customWidth="1"/>
    <col min="18" max="18" width="9.5703125" style="39" customWidth="1"/>
    <col min="19" max="19" width="2.7109375" style="1" customWidth="1"/>
    <col min="20" max="16384" width="9.140625" style="1"/>
  </cols>
  <sheetData>
    <row r="2" spans="2:18" ht="18" x14ac:dyDescent="0.25">
      <c r="B2" s="262" t="s">
        <v>61</v>
      </c>
      <c r="C2" s="262"/>
      <c r="D2" s="262"/>
      <c r="E2" s="262"/>
      <c r="F2" s="262"/>
      <c r="G2" s="262"/>
      <c r="H2" s="262"/>
      <c r="I2" s="262"/>
      <c r="J2" s="262"/>
      <c r="K2" s="262"/>
      <c r="L2" s="262"/>
      <c r="M2" s="262"/>
      <c r="N2" s="262"/>
      <c r="O2" s="262"/>
      <c r="P2" s="262"/>
      <c r="Q2" s="262"/>
      <c r="R2" s="262"/>
    </row>
    <row r="3" spans="2:18" ht="18.75" thickBot="1" x14ac:dyDescent="0.3">
      <c r="B3" s="67"/>
      <c r="C3" s="129"/>
      <c r="D3" s="129"/>
      <c r="E3" s="80"/>
      <c r="F3" s="129"/>
      <c r="G3" s="67"/>
      <c r="H3" s="67"/>
      <c r="I3" s="129"/>
      <c r="J3" s="78"/>
      <c r="K3" s="80"/>
      <c r="L3" s="129"/>
      <c r="M3" s="67"/>
      <c r="N3" s="78"/>
      <c r="O3" s="80"/>
      <c r="P3" s="67"/>
      <c r="Q3" s="80"/>
      <c r="R3" s="78"/>
    </row>
    <row r="4" spans="2:18" ht="19.5" thickTop="1" thickBot="1" x14ac:dyDescent="0.3">
      <c r="B4" s="45" t="s">
        <v>33</v>
      </c>
      <c r="C4" s="50"/>
      <c r="D4" s="129"/>
      <c r="E4" s="50"/>
      <c r="F4" s="50"/>
      <c r="G4" s="50"/>
      <c r="H4" s="40"/>
      <c r="I4" s="50"/>
      <c r="J4" s="32"/>
      <c r="K4" s="32"/>
      <c r="L4" s="50"/>
      <c r="M4" s="41"/>
      <c r="N4" s="37"/>
      <c r="O4" s="37"/>
      <c r="P4" s="41"/>
      <c r="Q4" s="66"/>
      <c r="R4" s="37"/>
    </row>
    <row r="5" spans="2:18" ht="12.75" thickTop="1" x14ac:dyDescent="0.2"/>
    <row r="6" spans="2:18" x14ac:dyDescent="0.2">
      <c r="B6" s="28"/>
      <c r="C6" s="28"/>
      <c r="D6" s="28"/>
      <c r="E6" s="28"/>
      <c r="F6" s="28"/>
      <c r="G6" s="28"/>
      <c r="H6" s="42"/>
      <c r="I6" s="28"/>
      <c r="J6" s="29"/>
      <c r="K6" s="29"/>
      <c r="L6" s="28"/>
      <c r="M6" s="30"/>
      <c r="N6" s="30"/>
      <c r="O6" s="30"/>
      <c r="P6" s="31"/>
      <c r="Q6" s="31"/>
      <c r="R6" s="31"/>
    </row>
    <row r="7" spans="2:18" ht="12" customHeight="1" x14ac:dyDescent="0.2">
      <c r="C7" s="266" t="s">
        <v>126</v>
      </c>
      <c r="D7" s="266" t="s">
        <v>127</v>
      </c>
      <c r="E7" s="264" t="s">
        <v>62</v>
      </c>
      <c r="F7" s="259" t="s">
        <v>104</v>
      </c>
      <c r="G7" s="259" t="s">
        <v>105</v>
      </c>
      <c r="H7" s="264" t="s">
        <v>63</v>
      </c>
      <c r="I7" s="259" t="s">
        <v>104</v>
      </c>
      <c r="J7" s="259" t="s">
        <v>105</v>
      </c>
      <c r="K7" s="264" t="s">
        <v>64</v>
      </c>
      <c r="L7" s="259" t="s">
        <v>104</v>
      </c>
      <c r="M7" s="259" t="s">
        <v>105</v>
      </c>
      <c r="N7" s="1"/>
      <c r="O7" s="1"/>
      <c r="R7" s="1"/>
    </row>
    <row r="8" spans="2:18" ht="21" customHeight="1" x14ac:dyDescent="0.2">
      <c r="C8" s="267"/>
      <c r="D8" s="267"/>
      <c r="E8" s="265"/>
      <c r="F8" s="260"/>
      <c r="G8" s="260"/>
      <c r="H8" s="265"/>
      <c r="I8" s="260"/>
      <c r="J8" s="260"/>
      <c r="K8" s="265"/>
      <c r="L8" s="260"/>
      <c r="M8" s="260"/>
      <c r="N8" s="1"/>
      <c r="O8" s="1"/>
      <c r="R8" s="1"/>
    </row>
    <row r="9" spans="2:18" ht="21" customHeight="1" x14ac:dyDescent="0.2">
      <c r="C9" s="2"/>
      <c r="D9" s="4"/>
      <c r="E9" s="4"/>
      <c r="F9" s="47"/>
      <c r="G9" s="33"/>
      <c r="H9" s="3"/>
      <c r="I9" s="47"/>
      <c r="J9" s="33"/>
      <c r="K9" s="3"/>
      <c r="L9" s="3"/>
      <c r="M9" s="47"/>
      <c r="N9" s="1"/>
      <c r="O9" s="1"/>
      <c r="R9" s="1"/>
    </row>
    <row r="10" spans="2:18" x14ac:dyDescent="0.2">
      <c r="B10" s="12" t="s">
        <v>28</v>
      </c>
      <c r="C10" s="13"/>
      <c r="D10" s="14"/>
      <c r="E10" s="14"/>
      <c r="F10" s="48"/>
      <c r="G10" s="34"/>
      <c r="H10" s="15"/>
      <c r="I10" s="48"/>
      <c r="J10" s="34"/>
      <c r="K10" s="15"/>
      <c r="L10" s="15"/>
      <c r="M10" s="48"/>
      <c r="N10" s="1"/>
      <c r="O10" s="1"/>
      <c r="R10" s="1"/>
    </row>
    <row r="11" spans="2:18" ht="16.5" customHeight="1" x14ac:dyDescent="0.2">
      <c r="B11" s="16"/>
      <c r="C11" s="83"/>
      <c r="D11" s="84"/>
      <c r="E11" s="5"/>
      <c r="F11" s="49"/>
      <c r="G11" s="33"/>
      <c r="H11" s="3"/>
      <c r="I11" s="49"/>
      <c r="J11" s="33"/>
      <c r="K11" s="3"/>
      <c r="L11" s="3"/>
      <c r="M11" s="49"/>
      <c r="N11" s="1"/>
      <c r="O11" s="1"/>
      <c r="R11" s="1"/>
    </row>
    <row r="12" spans="2:18" ht="13.5" customHeight="1" x14ac:dyDescent="0.2">
      <c r="B12" s="17" t="s">
        <v>2</v>
      </c>
      <c r="C12" s="83"/>
      <c r="D12" s="84"/>
      <c r="E12" s="5"/>
      <c r="F12" s="49"/>
      <c r="G12" s="33"/>
      <c r="H12" s="3"/>
      <c r="I12" s="49"/>
      <c r="J12" s="33"/>
      <c r="K12" s="3"/>
      <c r="L12" s="3"/>
      <c r="M12" s="59"/>
      <c r="N12" s="1"/>
      <c r="O12" s="1"/>
      <c r="R12" s="1"/>
    </row>
    <row r="13" spans="2:18" ht="13.5" customHeight="1" x14ac:dyDescent="0.2">
      <c r="B13" s="16" t="s">
        <v>5</v>
      </c>
      <c r="C13" s="9">
        <v>233100</v>
      </c>
      <c r="D13" s="124"/>
      <c r="E13" s="10">
        <v>203100</v>
      </c>
      <c r="F13" s="90">
        <f>E13/C13-1</f>
        <v>-0.1287001287001287</v>
      </c>
      <c r="G13" s="144" t="e">
        <v>#DIV/0!</v>
      </c>
      <c r="H13" s="10">
        <v>188100</v>
      </c>
      <c r="I13" s="90">
        <f>H13/C13-1</f>
        <v>-0.193050193050193</v>
      </c>
      <c r="J13" s="144"/>
      <c r="K13" s="10">
        <v>224030.99999999994</v>
      </c>
      <c r="L13" s="91">
        <f>K13/C13-1</f>
        <v>-3.8906048906049207E-2</v>
      </c>
      <c r="M13" s="152"/>
      <c r="N13" s="1"/>
      <c r="O13" s="1"/>
      <c r="R13" s="1"/>
    </row>
    <row r="14" spans="2:18" ht="13.5" customHeight="1" x14ac:dyDescent="0.2">
      <c r="B14" s="16" t="s">
        <v>4</v>
      </c>
      <c r="C14" s="9">
        <v>1779000</v>
      </c>
      <c r="D14" s="124"/>
      <c r="E14" s="10">
        <v>1762947.2094751752</v>
      </c>
      <c r="F14" s="90">
        <f t="shared" ref="F14:F32" si="0">E14/C14-1</f>
        <v>-9.0234910201375529E-3</v>
      </c>
      <c r="G14" s="144" t="e">
        <v>#DIV/0!</v>
      </c>
      <c r="H14" s="10">
        <v>1756170</v>
      </c>
      <c r="I14" s="90">
        <f t="shared" ref="I14:I32" si="1">H14/C14-1</f>
        <v>-1.2833052276559842E-2</v>
      </c>
      <c r="J14" s="144"/>
      <c r="K14" s="10">
        <v>1811600</v>
      </c>
      <c r="L14" s="91">
        <f t="shared" ref="L14:L32" si="2">K14/C14-1</f>
        <v>1.8324901630129231E-2</v>
      </c>
      <c r="M14" s="152"/>
      <c r="N14" s="1"/>
      <c r="O14" s="1"/>
      <c r="R14" s="1"/>
    </row>
    <row r="15" spans="2:18" s="65" customFormat="1" ht="13.5" customHeight="1" x14ac:dyDescent="0.2">
      <c r="B15" s="113" t="s">
        <v>0</v>
      </c>
      <c r="C15" s="61">
        <v>2012100</v>
      </c>
      <c r="D15" s="250"/>
      <c r="E15" s="61">
        <v>1967100</v>
      </c>
      <c r="F15" s="108">
        <f t="shared" si="0"/>
        <v>-2.2364693603697638E-2</v>
      </c>
      <c r="G15" s="145" t="e">
        <v>#DIV/0!</v>
      </c>
      <c r="H15" s="61">
        <v>1946100</v>
      </c>
      <c r="I15" s="108">
        <f t="shared" si="1"/>
        <v>-3.2801550618756559E-2</v>
      </c>
      <c r="J15" s="145"/>
      <c r="K15" s="61">
        <v>2035630.9999999998</v>
      </c>
      <c r="L15" s="247">
        <f t="shared" si="2"/>
        <v>1.1694746781969023E-2</v>
      </c>
      <c r="M15" s="153"/>
    </row>
    <row r="16" spans="2:18" ht="13.5" customHeight="1" x14ac:dyDescent="0.2">
      <c r="B16" s="16"/>
      <c r="C16" s="9"/>
      <c r="D16" s="9"/>
      <c r="E16" s="9"/>
      <c r="F16" s="90"/>
      <c r="G16" s="146"/>
      <c r="H16" s="9"/>
      <c r="I16" s="90"/>
      <c r="J16" s="146"/>
      <c r="K16" s="9"/>
      <c r="L16" s="91"/>
      <c r="M16" s="146"/>
      <c r="N16" s="1"/>
      <c r="O16" s="1"/>
      <c r="R16" s="1"/>
    </row>
    <row r="17" spans="2:18" ht="13.5" customHeight="1" x14ac:dyDescent="0.2">
      <c r="B17" s="17" t="s">
        <v>3</v>
      </c>
      <c r="C17" s="9"/>
      <c r="D17" s="9"/>
      <c r="E17" s="9"/>
      <c r="F17" s="90"/>
      <c r="G17" s="146"/>
      <c r="H17" s="9"/>
      <c r="I17" s="90"/>
      <c r="J17" s="146"/>
      <c r="K17" s="9"/>
      <c r="L17" s="91"/>
      <c r="M17" s="146"/>
      <c r="N17" s="1"/>
      <c r="O17" s="1"/>
      <c r="R17" s="1"/>
    </row>
    <row r="18" spans="2:18" ht="13.5" customHeight="1" x14ac:dyDescent="0.2">
      <c r="B18" s="16" t="s">
        <v>6</v>
      </c>
      <c r="C18" s="9">
        <v>1508500</v>
      </c>
      <c r="D18" s="124"/>
      <c r="E18" s="10">
        <v>1502500</v>
      </c>
      <c r="F18" s="90">
        <f t="shared" si="0"/>
        <v>-3.9774610540271871E-3</v>
      </c>
      <c r="G18" s="144" t="e">
        <v>#DIV/0!</v>
      </c>
      <c r="H18" s="10">
        <v>1490500</v>
      </c>
      <c r="I18" s="90">
        <f t="shared" si="1"/>
        <v>-1.1932383162081561E-2</v>
      </c>
      <c r="J18" s="144"/>
      <c r="K18" s="10">
        <v>1548491.6311084123</v>
      </c>
      <c r="L18" s="91">
        <f t="shared" si="2"/>
        <v>2.6510859203455306E-2</v>
      </c>
      <c r="M18" s="152"/>
      <c r="N18" s="1"/>
      <c r="O18" s="1"/>
      <c r="R18" s="1"/>
    </row>
    <row r="19" spans="2:18" ht="13.5" customHeight="1" x14ac:dyDescent="0.2">
      <c r="B19" s="16" t="s">
        <v>7</v>
      </c>
      <c r="C19" s="9">
        <v>167700</v>
      </c>
      <c r="D19" s="124"/>
      <c r="E19" s="10">
        <v>180419.99999999997</v>
      </c>
      <c r="F19" s="90">
        <f t="shared" si="0"/>
        <v>7.5849731663685027E-2</v>
      </c>
      <c r="G19" s="144" t="e">
        <v>#DIV/0!</v>
      </c>
      <c r="H19" s="10">
        <v>150900</v>
      </c>
      <c r="I19" s="90">
        <f t="shared" si="1"/>
        <v>-0.10017889087656529</v>
      </c>
      <c r="J19" s="144"/>
      <c r="K19" s="10">
        <v>191700</v>
      </c>
      <c r="L19" s="91">
        <f t="shared" si="2"/>
        <v>0.14311270125223619</v>
      </c>
      <c r="M19" s="152"/>
      <c r="N19" s="1"/>
      <c r="O19" s="1"/>
      <c r="R19" s="1"/>
    </row>
    <row r="20" spans="2:18" s="65" customFormat="1" ht="13.5" customHeight="1" x14ac:dyDescent="0.2">
      <c r="B20" s="113" t="s">
        <v>8</v>
      </c>
      <c r="C20" s="61">
        <v>1676200</v>
      </c>
      <c r="D20" s="250"/>
      <c r="E20" s="61">
        <v>1684650</v>
      </c>
      <c r="F20" s="108">
        <f t="shared" si="0"/>
        <v>5.0411645388377391E-3</v>
      </c>
      <c r="G20" s="145" t="e">
        <v>#DIV/0!</v>
      </c>
      <c r="H20" s="61">
        <v>1670200</v>
      </c>
      <c r="I20" s="108">
        <f t="shared" si="1"/>
        <v>-3.5795251163345254E-3</v>
      </c>
      <c r="J20" s="145"/>
      <c r="K20" s="61">
        <v>1708200</v>
      </c>
      <c r="L20" s="247">
        <f t="shared" si="2"/>
        <v>1.9090800620451098E-2</v>
      </c>
      <c r="M20" s="153"/>
    </row>
    <row r="21" spans="2:18" ht="13.5" customHeight="1" x14ac:dyDescent="0.2">
      <c r="B21" s="16"/>
      <c r="C21" s="9"/>
      <c r="D21" s="9"/>
      <c r="E21" s="9"/>
      <c r="F21" s="90"/>
      <c r="G21" s="146"/>
      <c r="H21" s="9"/>
      <c r="I21" s="90"/>
      <c r="J21" s="146"/>
      <c r="K21" s="9"/>
      <c r="L21" s="91"/>
      <c r="M21" s="146"/>
      <c r="N21" s="1"/>
      <c r="O21" s="1"/>
      <c r="R21" s="1"/>
    </row>
    <row r="22" spans="2:18" ht="13.5" customHeight="1" x14ac:dyDescent="0.2">
      <c r="B22" s="17" t="s">
        <v>9</v>
      </c>
      <c r="C22" s="9"/>
      <c r="D22" s="9"/>
      <c r="E22" s="9"/>
      <c r="F22" s="90"/>
      <c r="G22" s="146"/>
      <c r="H22" s="9"/>
      <c r="I22" s="90"/>
      <c r="J22" s="146"/>
      <c r="K22" s="9"/>
      <c r="L22" s="91"/>
      <c r="M22" s="146"/>
      <c r="N22" s="1"/>
      <c r="O22" s="1"/>
      <c r="R22" s="1"/>
    </row>
    <row r="23" spans="2:18" ht="13.5" customHeight="1" x14ac:dyDescent="0.2">
      <c r="B23" s="16" t="s">
        <v>10</v>
      </c>
      <c r="C23" s="9">
        <v>1189400</v>
      </c>
      <c r="D23" s="124"/>
      <c r="E23" s="10">
        <v>1177400</v>
      </c>
      <c r="F23" s="90">
        <f t="shared" si="0"/>
        <v>-1.0089120564990783E-2</v>
      </c>
      <c r="G23" s="144" t="e">
        <v>#DIV/0!</v>
      </c>
      <c r="H23" s="10">
        <v>1159400</v>
      </c>
      <c r="I23" s="90">
        <f t="shared" si="1"/>
        <v>-2.5222801412476903E-2</v>
      </c>
      <c r="J23" s="144"/>
      <c r="K23" s="10">
        <v>1204800</v>
      </c>
      <c r="L23" s="91">
        <f t="shared" si="2"/>
        <v>1.2947704725071452E-2</v>
      </c>
      <c r="M23" s="152"/>
      <c r="N23" s="1"/>
      <c r="O23" s="1"/>
      <c r="R23" s="1"/>
    </row>
    <row r="24" spans="2:18" ht="13.5" customHeight="1" x14ac:dyDescent="0.2">
      <c r="B24" s="16" t="s">
        <v>11</v>
      </c>
      <c r="C24" s="9">
        <v>108800</v>
      </c>
      <c r="D24" s="124"/>
      <c r="E24" s="10">
        <v>116400</v>
      </c>
      <c r="F24" s="90">
        <f t="shared" si="0"/>
        <v>6.9852941176470562E-2</v>
      </c>
      <c r="G24" s="144" t="e">
        <v>#DIV/0!</v>
      </c>
      <c r="H24" s="10">
        <v>98600</v>
      </c>
      <c r="I24" s="90">
        <f t="shared" si="1"/>
        <v>-9.375E-2</v>
      </c>
      <c r="J24" s="144"/>
      <c r="K24" s="10">
        <v>123800</v>
      </c>
      <c r="L24" s="91">
        <f t="shared" si="2"/>
        <v>0.13786764705882359</v>
      </c>
      <c r="M24" s="152"/>
      <c r="N24" s="1"/>
      <c r="O24" s="1"/>
      <c r="R24" s="1"/>
    </row>
    <row r="25" spans="2:18" s="65" customFormat="1" ht="13.5" customHeight="1" x14ac:dyDescent="0.2">
      <c r="B25" s="113" t="s">
        <v>12</v>
      </c>
      <c r="C25" s="61">
        <v>1298200</v>
      </c>
      <c r="D25" s="250"/>
      <c r="E25" s="118">
        <v>1292700</v>
      </c>
      <c r="F25" s="108">
        <f t="shared" si="0"/>
        <v>-4.2366353412417457E-3</v>
      </c>
      <c r="G25" s="147" t="e">
        <v>#DIV/0!</v>
      </c>
      <c r="H25" s="118">
        <v>1283200.0000000002</v>
      </c>
      <c r="I25" s="108">
        <f t="shared" si="1"/>
        <v>-1.1554460021568125E-2</v>
      </c>
      <c r="J25" s="147"/>
      <c r="K25" s="118">
        <v>1320200</v>
      </c>
      <c r="L25" s="247">
        <f t="shared" si="2"/>
        <v>1.6946541364966983E-2</v>
      </c>
      <c r="M25" s="154"/>
    </row>
    <row r="26" spans="2:18" ht="13.5" customHeight="1" x14ac:dyDescent="0.2">
      <c r="B26" s="111"/>
      <c r="C26" s="11"/>
      <c r="D26" s="11"/>
      <c r="E26" s="11"/>
      <c r="F26" s="90"/>
      <c r="G26" s="144"/>
      <c r="H26" s="11"/>
      <c r="I26" s="90"/>
      <c r="J26" s="144"/>
      <c r="K26" s="11"/>
      <c r="L26" s="91"/>
      <c r="M26" s="152"/>
      <c r="N26" s="1"/>
      <c r="O26" s="1"/>
      <c r="R26" s="1"/>
    </row>
    <row r="27" spans="2:18" s="65" customFormat="1" ht="13.5" customHeight="1" x14ac:dyDescent="0.2">
      <c r="B27" s="119" t="s">
        <v>27</v>
      </c>
      <c r="C27" s="62">
        <v>4986500</v>
      </c>
      <c r="D27" s="250"/>
      <c r="E27" s="61">
        <v>4950500</v>
      </c>
      <c r="F27" s="108">
        <f t="shared" si="0"/>
        <v>-7.219492630101243E-3</v>
      </c>
      <c r="G27" s="145" t="e">
        <v>#DIV/0!</v>
      </c>
      <c r="H27" s="61">
        <v>4910300</v>
      </c>
      <c r="I27" s="108">
        <f t="shared" si="1"/>
        <v>-1.5281259400381053E-2</v>
      </c>
      <c r="J27" s="145"/>
      <c r="K27" s="61">
        <v>5008331</v>
      </c>
      <c r="L27" s="247">
        <f t="shared" si="2"/>
        <v>4.3780206557706425E-3</v>
      </c>
      <c r="M27" s="153"/>
    </row>
    <row r="28" spans="2:18" ht="13.5" customHeight="1" x14ac:dyDescent="0.2">
      <c r="B28" s="17"/>
      <c r="C28" s="74"/>
      <c r="D28" s="74"/>
      <c r="E28" s="74"/>
      <c r="F28" s="90"/>
      <c r="G28" s="148"/>
      <c r="H28" s="74"/>
      <c r="I28" s="90"/>
      <c r="J28" s="148"/>
      <c r="K28" s="74"/>
      <c r="L28" s="91"/>
      <c r="M28" s="148"/>
      <c r="N28" s="8"/>
      <c r="O28" s="8"/>
      <c r="P28" s="8"/>
      <c r="Q28" s="8"/>
      <c r="R28" s="8"/>
    </row>
    <row r="29" spans="2:18" s="8" customFormat="1" ht="13.5" customHeight="1" x14ac:dyDescent="0.2">
      <c r="B29" s="17" t="s">
        <v>66</v>
      </c>
      <c r="C29" s="74"/>
      <c r="D29" s="74"/>
      <c r="E29" s="74"/>
      <c r="F29" s="90"/>
      <c r="G29" s="148"/>
      <c r="H29" s="74"/>
      <c r="I29" s="90"/>
      <c r="J29" s="148"/>
      <c r="K29" s="74"/>
      <c r="L29" s="91"/>
      <c r="M29" s="148"/>
      <c r="N29" s="51"/>
      <c r="O29" s="51"/>
      <c r="P29" s="51"/>
      <c r="Q29" s="51"/>
      <c r="R29" s="51"/>
    </row>
    <row r="30" spans="2:18" s="51" customFormat="1" ht="13.5" customHeight="1" x14ac:dyDescent="0.2">
      <c r="B30" s="16" t="s">
        <v>67</v>
      </c>
      <c r="C30" s="82">
        <v>2316600</v>
      </c>
      <c r="D30" s="124"/>
      <c r="E30" s="10">
        <v>2408600</v>
      </c>
      <c r="F30" s="90">
        <f t="shared" si="0"/>
        <v>3.9713373046706302E-2</v>
      </c>
      <c r="G30" s="144" t="e">
        <v>#DIV/0!</v>
      </c>
      <c r="H30" s="10">
        <v>2384700</v>
      </c>
      <c r="I30" s="90">
        <f t="shared" si="1"/>
        <v>2.939652939652948E-2</v>
      </c>
      <c r="J30" s="144"/>
      <c r="K30" s="10">
        <v>2428600</v>
      </c>
      <c r="L30" s="91">
        <f t="shared" si="2"/>
        <v>4.8346715013381614E-2</v>
      </c>
      <c r="M30" s="152"/>
      <c r="N30" s="1"/>
      <c r="O30" s="1"/>
      <c r="P30" s="1"/>
      <c r="Q30" s="1"/>
      <c r="R30" s="1"/>
    </row>
    <row r="31" spans="2:18" ht="13.5" customHeight="1" x14ac:dyDescent="0.2">
      <c r="B31" s="16" t="s">
        <v>68</v>
      </c>
      <c r="C31" s="82">
        <v>509500</v>
      </c>
      <c r="D31" s="124"/>
      <c r="E31" s="10">
        <v>482700.00000000006</v>
      </c>
      <c r="F31" s="90">
        <f t="shared" si="0"/>
        <v>-5.2600588812561244E-2</v>
      </c>
      <c r="G31" s="144" t="e">
        <v>#DIV/0!</v>
      </c>
      <c r="H31" s="10">
        <v>315000</v>
      </c>
      <c r="I31" s="90">
        <f t="shared" si="1"/>
        <v>-0.38174681059862614</v>
      </c>
      <c r="J31" s="144"/>
      <c r="K31" s="10">
        <v>499500</v>
      </c>
      <c r="L31" s="91">
        <f t="shared" si="2"/>
        <v>-1.9627085377821429E-2</v>
      </c>
      <c r="M31" s="152"/>
      <c r="N31" s="1"/>
      <c r="O31" s="1"/>
      <c r="R31" s="1"/>
    </row>
    <row r="32" spans="2:18" ht="13.5" customHeight="1" x14ac:dyDescent="0.2">
      <c r="B32" s="120" t="s">
        <v>69</v>
      </c>
      <c r="C32" s="69">
        <v>2826100</v>
      </c>
      <c r="D32" s="124"/>
      <c r="E32" s="133">
        <v>2883800</v>
      </c>
      <c r="F32" s="90">
        <f t="shared" si="0"/>
        <v>2.041682884540541E-2</v>
      </c>
      <c r="G32" s="149" t="e">
        <v>#DIV/0!</v>
      </c>
      <c r="H32" s="133">
        <v>2739000</v>
      </c>
      <c r="I32" s="90">
        <f t="shared" si="1"/>
        <v>-3.0819857754502689E-2</v>
      </c>
      <c r="J32" s="149"/>
      <c r="K32" s="133">
        <v>2908800</v>
      </c>
      <c r="L32" s="91">
        <f t="shared" si="2"/>
        <v>2.9262941863345215E-2</v>
      </c>
      <c r="M32" s="155"/>
      <c r="N32" s="51"/>
      <c r="O32" s="51"/>
      <c r="P32" s="51"/>
      <c r="Q32" s="51"/>
      <c r="R32" s="51"/>
    </row>
    <row r="33" spans="2:18" s="51" customFormat="1" ht="13.5" customHeight="1" x14ac:dyDescent="0.2">
      <c r="B33" s="23"/>
      <c r="C33" s="92"/>
      <c r="D33" s="93"/>
      <c r="E33" s="99"/>
      <c r="F33" s="56"/>
      <c r="G33" s="144"/>
      <c r="H33" s="99"/>
      <c r="I33" s="56"/>
      <c r="J33" s="144"/>
      <c r="K33" s="99"/>
      <c r="L33" s="100"/>
      <c r="M33" s="156"/>
      <c r="N33" s="1"/>
      <c r="O33" s="1"/>
      <c r="P33" s="1"/>
      <c r="Q33" s="1"/>
      <c r="R33" s="1"/>
    </row>
    <row r="34" spans="2:18" x14ac:dyDescent="0.2">
      <c r="B34" s="8"/>
      <c r="C34" s="94"/>
      <c r="D34" s="101"/>
      <c r="E34" s="102"/>
      <c r="F34" s="103"/>
      <c r="G34" s="150"/>
      <c r="H34" s="102"/>
      <c r="I34" s="103"/>
      <c r="J34" s="150"/>
      <c r="K34" s="102"/>
      <c r="L34" s="104"/>
      <c r="M34" s="157"/>
      <c r="N34" s="1"/>
      <c r="O34" s="1"/>
      <c r="R34" s="1"/>
    </row>
    <row r="35" spans="2:18" x14ac:dyDescent="0.2">
      <c r="B35" s="12" t="s">
        <v>14</v>
      </c>
      <c r="C35" s="95"/>
      <c r="D35" s="96"/>
      <c r="E35" s="96"/>
      <c r="F35" s="96"/>
      <c r="G35" s="151"/>
      <c r="H35" s="96"/>
      <c r="I35" s="96"/>
      <c r="J35" s="151"/>
      <c r="K35" s="96"/>
      <c r="L35" s="96"/>
      <c r="M35" s="151"/>
      <c r="N35" s="1"/>
      <c r="O35" s="1"/>
      <c r="R35" s="1"/>
    </row>
    <row r="36" spans="2:18" ht="15.75" customHeight="1" x14ac:dyDescent="0.2">
      <c r="B36" s="111"/>
      <c r="C36" s="84"/>
      <c r="D36" s="97"/>
      <c r="E36" s="11"/>
      <c r="F36" s="90"/>
      <c r="G36" s="144"/>
      <c r="H36" s="11"/>
      <c r="I36" s="90"/>
      <c r="J36" s="144"/>
      <c r="K36" s="11"/>
      <c r="L36" s="98"/>
      <c r="M36" s="152"/>
      <c r="N36" s="1"/>
      <c r="O36" s="1"/>
      <c r="R36" s="1"/>
    </row>
    <row r="37" spans="2:18" ht="13.5" customHeight="1" x14ac:dyDescent="0.2">
      <c r="B37" s="75" t="s">
        <v>22</v>
      </c>
      <c r="C37" s="84"/>
      <c r="D37" s="97"/>
      <c r="E37" s="11"/>
      <c r="F37" s="90"/>
      <c r="G37" s="144"/>
      <c r="H37" s="11"/>
      <c r="I37" s="90"/>
      <c r="J37" s="144"/>
      <c r="K37" s="11"/>
      <c r="L37" s="98"/>
      <c r="M37" s="152"/>
      <c r="N37" s="1"/>
      <c r="O37" s="1"/>
      <c r="R37" s="1"/>
    </row>
    <row r="38" spans="2:18" ht="13.5" customHeight="1" x14ac:dyDescent="0.2">
      <c r="B38" s="112" t="s">
        <v>55</v>
      </c>
      <c r="C38" s="97"/>
      <c r="D38" s="97"/>
      <c r="E38" s="11"/>
      <c r="F38" s="90"/>
      <c r="G38" s="144"/>
      <c r="H38" s="11"/>
      <c r="I38" s="90"/>
      <c r="J38" s="144"/>
      <c r="K38" s="11"/>
      <c r="L38" s="98"/>
      <c r="M38" s="152"/>
      <c r="N38" s="1"/>
      <c r="O38" s="1"/>
      <c r="R38" s="1"/>
    </row>
    <row r="39" spans="2:18" ht="13.5" customHeight="1" x14ac:dyDescent="0.2">
      <c r="B39" s="63" t="s">
        <v>51</v>
      </c>
      <c r="C39" s="6">
        <v>581.5</v>
      </c>
      <c r="D39" s="85">
        <v>596.88651408898363</v>
      </c>
      <c r="E39" s="114">
        <v>586.36191908713681</v>
      </c>
      <c r="F39" s="226">
        <f>E39/C39-1</f>
        <v>8.3609958506221105E-3</v>
      </c>
      <c r="G39" s="57">
        <f>E39/D39-1</f>
        <v>-1.7632489180812394E-2</v>
      </c>
      <c r="H39" s="114">
        <v>551.27809205664209</v>
      </c>
      <c r="I39" s="90">
        <f>H39/C39-1</f>
        <v>-5.1972326643779709E-2</v>
      </c>
      <c r="J39" s="57">
        <f>H39/D39-1</f>
        <v>-7.6410541963664258E-2</v>
      </c>
      <c r="K39" s="114">
        <v>594.57337646283872</v>
      </c>
      <c r="L39" s="137">
        <f>K39/C39-1</f>
        <v>2.2482160727151701E-2</v>
      </c>
      <c r="M39" s="59">
        <f>K39/D39-1</f>
        <v>-3.8753390662132903E-3</v>
      </c>
      <c r="N39" s="1"/>
      <c r="O39" s="1"/>
      <c r="R39" s="1"/>
    </row>
    <row r="40" spans="2:18" ht="13.5" customHeight="1" x14ac:dyDescent="0.2">
      <c r="B40" s="63" t="s">
        <v>52</v>
      </c>
      <c r="C40" s="6">
        <v>606.79999999999995</v>
      </c>
      <c r="D40" s="85">
        <v>615.89049521529239</v>
      </c>
      <c r="E40" s="114">
        <v>624.23361795651158</v>
      </c>
      <c r="F40" s="226">
        <f t="shared" ref="F40:F76" si="3">E40/C40-1</f>
        <v>2.8730418517652678E-2</v>
      </c>
      <c r="G40" s="57">
        <f t="shared" ref="G40:G51" si="4">E40/D40-1</f>
        <v>1.3546438540673833E-2</v>
      </c>
      <c r="H40" s="114">
        <v>608.81399999999996</v>
      </c>
      <c r="I40" s="90">
        <f t="shared" ref="I40:I76" si="5">H40/C40-1</f>
        <v>3.3190507580751483E-3</v>
      </c>
      <c r="J40" s="57">
        <f t="shared" ref="J40:J51" si="6">H40/D40-1</f>
        <v>-1.1489859431616511E-2</v>
      </c>
      <c r="K40" s="114">
        <v>642.58086374631296</v>
      </c>
      <c r="L40" s="137">
        <f t="shared" ref="L40:L76" si="7">K40/C40-1</f>
        <v>5.8966486068412927E-2</v>
      </c>
      <c r="M40" s="59">
        <f t="shared" ref="M40:M51" si="8">K40/D40-1</f>
        <v>4.3336224115117394E-2</v>
      </c>
      <c r="N40" s="1"/>
      <c r="O40" s="1"/>
      <c r="R40" s="1"/>
    </row>
    <row r="41" spans="2:18" ht="13.5" customHeight="1" x14ac:dyDescent="0.2">
      <c r="B41" s="63" t="s">
        <v>53</v>
      </c>
      <c r="C41" s="6">
        <v>239.6</v>
      </c>
      <c r="D41" s="85">
        <v>243.79463475305886</v>
      </c>
      <c r="E41" s="114">
        <v>233.81623576461152</v>
      </c>
      <c r="F41" s="226">
        <f t="shared" si="3"/>
        <v>-2.4139249730335877E-2</v>
      </c>
      <c r="G41" s="57">
        <f t="shared" si="4"/>
        <v>-4.0929526601578115E-2</v>
      </c>
      <c r="H41" s="114">
        <v>223.89869168769002</v>
      </c>
      <c r="I41" s="90">
        <f t="shared" si="5"/>
        <v>-6.5531336862729495E-2</v>
      </c>
      <c r="J41" s="57">
        <f t="shared" si="6"/>
        <v>-8.160943773648488E-2</v>
      </c>
      <c r="K41" s="114">
        <v>265.65863198254641</v>
      </c>
      <c r="L41" s="137">
        <f t="shared" si="7"/>
        <v>0.10875889809076145</v>
      </c>
      <c r="M41" s="59">
        <f t="shared" si="8"/>
        <v>8.9682027874131487E-2</v>
      </c>
      <c r="N41" s="1"/>
      <c r="O41" s="1"/>
      <c r="R41" s="1"/>
    </row>
    <row r="42" spans="2:18" s="65" customFormat="1" ht="13.5" customHeight="1" x14ac:dyDescent="0.2">
      <c r="B42" s="64" t="s">
        <v>57</v>
      </c>
      <c r="C42" s="86">
        <v>1427.9</v>
      </c>
      <c r="D42" s="163">
        <v>1456.6104276016101</v>
      </c>
      <c r="E42" s="115">
        <v>1446.4137548890999</v>
      </c>
      <c r="F42" s="108">
        <f t="shared" si="3"/>
        <v>1.2965722311856442E-2</v>
      </c>
      <c r="G42" s="165">
        <f t="shared" si="4"/>
        <v>-7.0002744174361142E-3</v>
      </c>
      <c r="H42" s="115">
        <v>1390.696734960017</v>
      </c>
      <c r="I42" s="108">
        <f t="shared" si="5"/>
        <v>-2.6054531157632232E-2</v>
      </c>
      <c r="J42" s="165">
        <f t="shared" si="6"/>
        <v>-4.5251421651651635E-2</v>
      </c>
      <c r="K42" s="115">
        <v>1461.5191824735384</v>
      </c>
      <c r="L42" s="138">
        <f t="shared" si="7"/>
        <v>2.3544493643489206E-2</v>
      </c>
      <c r="M42" s="110">
        <f t="shared" si="8"/>
        <v>3.3699847117054649E-3</v>
      </c>
    </row>
    <row r="43" spans="2:18" s="65" customFormat="1" ht="13.5" customHeight="1" x14ac:dyDescent="0.2">
      <c r="B43" s="63" t="s">
        <v>54</v>
      </c>
      <c r="C43" s="6">
        <v>536.9</v>
      </c>
      <c r="D43" s="85">
        <v>511.60664750049693</v>
      </c>
      <c r="E43" s="114">
        <v>493.54099394605396</v>
      </c>
      <c r="F43" s="226">
        <f t="shared" si="3"/>
        <v>-8.0758066779560433E-2</v>
      </c>
      <c r="G43" s="57">
        <f t="shared" si="4"/>
        <v>-3.5311608327812882E-2</v>
      </c>
      <c r="H43" s="114">
        <v>475.01199750000001</v>
      </c>
      <c r="I43" s="90">
        <f t="shared" si="5"/>
        <v>-0.11526914229837959</v>
      </c>
      <c r="J43" s="57">
        <f t="shared" si="6"/>
        <v>-7.1528879030957837E-2</v>
      </c>
      <c r="K43" s="114">
        <v>525.81000205054772</v>
      </c>
      <c r="L43" s="137">
        <f t="shared" si="7"/>
        <v>-2.0655611751633884E-2</v>
      </c>
      <c r="M43" s="59">
        <f t="shared" si="8"/>
        <v>2.7762255669355751E-2</v>
      </c>
      <c r="N43" s="1"/>
      <c r="O43" s="1"/>
      <c r="P43" s="1"/>
      <c r="Q43" s="1"/>
      <c r="R43" s="1"/>
    </row>
    <row r="44" spans="2:18" s="65" customFormat="1" ht="13.5" customHeight="1" x14ac:dyDescent="0.2">
      <c r="B44" s="64" t="s">
        <v>58</v>
      </c>
      <c r="C44" s="86">
        <v>1964.8</v>
      </c>
      <c r="D44" s="163">
        <v>1968.2279714404615</v>
      </c>
      <c r="E44" s="115">
        <v>1942.5941117308978</v>
      </c>
      <c r="F44" s="108">
        <f t="shared" si="3"/>
        <v>-1.1301856814486033E-2</v>
      </c>
      <c r="G44" s="165">
        <f t="shared" si="4"/>
        <v>-1.302382654932166E-2</v>
      </c>
      <c r="H44" s="115">
        <v>1889.4314994664176</v>
      </c>
      <c r="I44" s="108">
        <f t="shared" si="5"/>
        <v>-3.835937527157085E-2</v>
      </c>
      <c r="J44" s="165">
        <f t="shared" si="6"/>
        <v>-4.0034220180488633E-2</v>
      </c>
      <c r="K44" s="115">
        <v>1963.3195702110077</v>
      </c>
      <c r="L44" s="138">
        <f t="shared" si="7"/>
        <v>-7.5347607338782652E-4</v>
      </c>
      <c r="M44" s="110">
        <f t="shared" si="8"/>
        <v>-2.4938174340961572E-3</v>
      </c>
    </row>
    <row r="45" spans="2:18" s="65" customFormat="1" ht="13.5" customHeight="1" x14ac:dyDescent="0.2">
      <c r="B45" s="63" t="s">
        <v>13</v>
      </c>
      <c r="C45" s="6">
        <v>127.19999999999999</v>
      </c>
      <c r="D45" s="85">
        <v>131.43763182725186</v>
      </c>
      <c r="E45" s="114">
        <v>134.49</v>
      </c>
      <c r="F45" s="226">
        <f t="shared" si="3"/>
        <v>5.7311320754717121E-2</v>
      </c>
      <c r="G45" s="57">
        <f t="shared" si="4"/>
        <v>2.3222939506091222E-2</v>
      </c>
      <c r="H45" s="114">
        <v>129.6562555629107</v>
      </c>
      <c r="I45" s="90">
        <f t="shared" si="5"/>
        <v>1.9310185243008648E-2</v>
      </c>
      <c r="J45" s="57">
        <f t="shared" si="6"/>
        <v>-1.355301552208743E-2</v>
      </c>
      <c r="K45" s="114">
        <v>175.44466666666665</v>
      </c>
      <c r="L45" s="137">
        <f t="shared" si="7"/>
        <v>0.37928197064989511</v>
      </c>
      <c r="M45" s="59">
        <f t="shared" si="8"/>
        <v>0.33481305336703815</v>
      </c>
      <c r="N45" s="1"/>
      <c r="O45" s="1"/>
      <c r="P45" s="1"/>
      <c r="Q45" s="1"/>
      <c r="R45" s="1"/>
    </row>
    <row r="46" spans="2:18" ht="13.5" customHeight="1" x14ac:dyDescent="0.2">
      <c r="B46" s="63" t="s">
        <v>56</v>
      </c>
      <c r="C46" s="6">
        <v>429.1</v>
      </c>
      <c r="D46" s="6">
        <v>423.33878883596572</v>
      </c>
      <c r="E46" s="114">
        <v>450.03623806400003</v>
      </c>
      <c r="F46" s="226">
        <f t="shared" si="3"/>
        <v>4.8791046525285431E-2</v>
      </c>
      <c r="G46" s="57">
        <f t="shared" si="4"/>
        <v>6.3064027989126581E-2</v>
      </c>
      <c r="H46" s="114">
        <v>428</v>
      </c>
      <c r="I46" s="90">
        <f t="shared" si="5"/>
        <v>-2.5635050104870771E-3</v>
      </c>
      <c r="J46" s="57">
        <f t="shared" si="6"/>
        <v>1.1010593139482827E-2</v>
      </c>
      <c r="K46" s="114">
        <v>477.23300000000006</v>
      </c>
      <c r="L46" s="137">
        <f t="shared" si="7"/>
        <v>0.11217198788161276</v>
      </c>
      <c r="M46" s="59">
        <f t="shared" si="8"/>
        <v>0.12730751961620301</v>
      </c>
      <c r="N46" s="1"/>
      <c r="O46" s="24"/>
      <c r="R46" s="1"/>
    </row>
    <row r="47" spans="2:18" s="65" customFormat="1" ht="13.5" customHeight="1" x14ac:dyDescent="0.2">
      <c r="B47" s="113" t="s">
        <v>15</v>
      </c>
      <c r="C47" s="87">
        <v>2521.1</v>
      </c>
      <c r="D47" s="87">
        <v>2522.9284786682533</v>
      </c>
      <c r="E47" s="87">
        <v>2533.3295702110076</v>
      </c>
      <c r="F47" s="108">
        <f t="shared" si="3"/>
        <v>4.8508866014864704E-3</v>
      </c>
      <c r="G47" s="165">
        <f t="shared" si="4"/>
        <v>4.1226263965454812E-3</v>
      </c>
      <c r="H47" s="87">
        <v>2451.5199603910332</v>
      </c>
      <c r="I47" s="108">
        <f t="shared" si="5"/>
        <v>-2.759907961166419E-2</v>
      </c>
      <c r="J47" s="165">
        <f t="shared" si="6"/>
        <v>-2.8303821880402147E-2</v>
      </c>
      <c r="K47" s="87">
        <v>2568.0750164615642</v>
      </c>
      <c r="L47" s="138">
        <f t="shared" si="7"/>
        <v>1.8632746206641571E-2</v>
      </c>
      <c r="M47" s="110">
        <f t="shared" si="8"/>
        <v>1.789449767404494E-2</v>
      </c>
    </row>
    <row r="48" spans="2:18" ht="13.5" customHeight="1" x14ac:dyDescent="0.2">
      <c r="B48" s="75"/>
      <c r="C48" s="86"/>
      <c r="D48" s="6"/>
      <c r="E48" s="86"/>
      <c r="F48" s="226"/>
      <c r="G48" s="57"/>
      <c r="H48" s="86"/>
      <c r="I48" s="90"/>
      <c r="J48" s="57"/>
      <c r="K48" s="86"/>
      <c r="L48" s="137"/>
      <c r="M48" s="59"/>
      <c r="N48" s="1"/>
      <c r="O48" s="1"/>
      <c r="R48" s="1"/>
    </row>
    <row r="49" spans="2:18" s="65" customFormat="1" ht="13.5" customHeight="1" x14ac:dyDescent="0.2">
      <c r="B49" s="75" t="s">
        <v>16</v>
      </c>
      <c r="C49" s="86">
        <f>C47</f>
        <v>2521.1</v>
      </c>
      <c r="D49" s="86">
        <f>D47</f>
        <v>2522.9284786682533</v>
      </c>
      <c r="E49" s="86">
        <v>2533.3295702110076</v>
      </c>
      <c r="F49" s="108">
        <f t="shared" si="3"/>
        <v>4.8508866014864704E-3</v>
      </c>
      <c r="G49" s="165">
        <f t="shared" si="4"/>
        <v>4.1226263965454812E-3</v>
      </c>
      <c r="H49" s="86">
        <v>2451.5199603910332</v>
      </c>
      <c r="I49" s="108">
        <f t="shared" si="5"/>
        <v>-2.759907961166419E-2</v>
      </c>
      <c r="J49" s="165">
        <f t="shared" si="6"/>
        <v>-2.8303821880402147E-2</v>
      </c>
      <c r="K49" s="86">
        <v>2568.0750164615642</v>
      </c>
      <c r="L49" s="138">
        <f t="shared" si="7"/>
        <v>1.8632746206641571E-2</v>
      </c>
      <c r="M49" s="110">
        <f t="shared" si="8"/>
        <v>1.789449767404494E-2</v>
      </c>
    </row>
    <row r="50" spans="2:18" ht="13.5" customHeight="1" x14ac:dyDescent="0.2">
      <c r="B50" s="16" t="s">
        <v>19</v>
      </c>
      <c r="C50" s="6">
        <f>C51-C49</f>
        <v>-1311.1999999999998</v>
      </c>
      <c r="D50" s="85">
        <f>D51-D49</f>
        <v>-1306.86374886874</v>
      </c>
      <c r="E50" s="114">
        <v>-1228.2123337200151</v>
      </c>
      <c r="F50" s="226">
        <f t="shared" si="3"/>
        <v>-6.3291386729701582E-2</v>
      </c>
      <c r="G50" s="57">
        <f t="shared" si="4"/>
        <v>-6.018333220797345E-2</v>
      </c>
      <c r="H50" s="114">
        <v>-1185.0748613941555</v>
      </c>
      <c r="I50" s="90">
        <f t="shared" si="5"/>
        <v>-9.6190618216781876E-2</v>
      </c>
      <c r="J50" s="57">
        <f t="shared" si="6"/>
        <v>-9.3191725288889971E-2</v>
      </c>
      <c r="K50" s="114">
        <v>-1251.6476425252779</v>
      </c>
      <c r="L50" s="137">
        <f t="shared" si="7"/>
        <v>-4.5418210398659231E-2</v>
      </c>
      <c r="M50" s="59">
        <f t="shared" si="8"/>
        <v>-4.2250851621876251E-2</v>
      </c>
      <c r="N50" s="1"/>
      <c r="O50" s="1"/>
      <c r="R50" s="1"/>
    </row>
    <row r="51" spans="2:18" s="65" customFormat="1" ht="13.5" customHeight="1" x14ac:dyDescent="0.2">
      <c r="B51" s="121" t="s">
        <v>20</v>
      </c>
      <c r="C51" s="88">
        <v>1209.9000000000001</v>
      </c>
      <c r="D51" s="88">
        <v>1216.0647297995133</v>
      </c>
      <c r="E51" s="87">
        <v>1305.1172364909926</v>
      </c>
      <c r="F51" s="108">
        <f t="shared" si="3"/>
        <v>7.8698434987182875E-2</v>
      </c>
      <c r="G51" s="165">
        <f t="shared" si="4"/>
        <v>7.3230071154321674E-2</v>
      </c>
      <c r="H51" s="87">
        <v>1266.4450989968777</v>
      </c>
      <c r="I51" s="108">
        <f t="shared" si="5"/>
        <v>4.6735349199832799E-2</v>
      </c>
      <c r="J51" s="165">
        <f t="shared" si="6"/>
        <v>4.142901932997467E-2</v>
      </c>
      <c r="K51" s="87">
        <v>1316.4273739362864</v>
      </c>
      <c r="L51" s="138">
        <f t="shared" si="7"/>
        <v>8.8046428577805091E-2</v>
      </c>
      <c r="M51" s="110">
        <f t="shared" si="8"/>
        <v>8.2530675939692211E-2</v>
      </c>
    </row>
    <row r="52" spans="2:18" ht="13.5" customHeight="1" x14ac:dyDescent="0.2">
      <c r="B52" s="122" t="s">
        <v>21</v>
      </c>
      <c r="C52" s="116">
        <f>C51/C49</f>
        <v>0.47990956328586731</v>
      </c>
      <c r="D52" s="143">
        <f>D51/D49</f>
        <v>0.48200523323650546</v>
      </c>
      <c r="E52" s="98">
        <v>0.51517862177809182</v>
      </c>
      <c r="F52" s="226"/>
      <c r="G52" s="57"/>
      <c r="H52" s="98">
        <v>0.51659587499131421</v>
      </c>
      <c r="I52" s="90"/>
      <c r="J52" s="57"/>
      <c r="K52" s="98">
        <v>0.51261250761674892</v>
      </c>
      <c r="L52" s="137"/>
      <c r="M52" s="59"/>
      <c r="N52" s="1"/>
      <c r="O52" s="1"/>
      <c r="R52" s="1"/>
    </row>
    <row r="53" spans="2:18" ht="13.5" customHeight="1" x14ac:dyDescent="0.2">
      <c r="B53" s="18" t="s">
        <v>1</v>
      </c>
      <c r="C53" s="89">
        <v>-706.6</v>
      </c>
      <c r="D53" s="164">
        <v>-177.3</v>
      </c>
      <c r="E53" s="139">
        <v>-703.73731603541341</v>
      </c>
      <c r="F53" s="226">
        <f t="shared" si="3"/>
        <v>-4.0513500772524358E-3</v>
      </c>
      <c r="G53" s="166"/>
      <c r="H53" s="139">
        <v>-607.99909685064176</v>
      </c>
      <c r="I53" s="90">
        <f t="shared" si="5"/>
        <v>-0.13954274433818037</v>
      </c>
      <c r="J53" s="166"/>
      <c r="K53" s="139">
        <v>-754.49999999999989</v>
      </c>
      <c r="L53" s="137">
        <f t="shared" si="7"/>
        <v>6.7789414095669187E-2</v>
      </c>
      <c r="M53" s="167"/>
      <c r="N53" s="1"/>
      <c r="O53" s="1"/>
      <c r="R53" s="1"/>
    </row>
    <row r="54" spans="2:18" ht="13.5" customHeight="1" x14ac:dyDescent="0.2">
      <c r="B54" s="16" t="s">
        <v>17</v>
      </c>
      <c r="C54" s="6">
        <v>-19.7</v>
      </c>
      <c r="D54" s="85">
        <v>-4.4000000000000004</v>
      </c>
      <c r="E54" s="114">
        <v>-18.5</v>
      </c>
      <c r="F54" s="226">
        <f t="shared" si="3"/>
        <v>-6.0913705583756306E-2</v>
      </c>
      <c r="G54" s="57"/>
      <c r="H54" s="114">
        <v>-10</v>
      </c>
      <c r="I54" s="90">
        <f t="shared" si="5"/>
        <v>-0.49238578680203049</v>
      </c>
      <c r="J54" s="57"/>
      <c r="K54" s="114">
        <v>-57.699999999999996</v>
      </c>
      <c r="L54" s="137">
        <f t="shared" si="7"/>
        <v>1.9289340101522843</v>
      </c>
      <c r="M54" s="59"/>
      <c r="N54" s="1"/>
      <c r="O54" s="1"/>
      <c r="R54" s="1"/>
    </row>
    <row r="55" spans="2:18" ht="13.5" customHeight="1" x14ac:dyDescent="0.2">
      <c r="B55" s="16" t="s">
        <v>18</v>
      </c>
      <c r="C55" s="6">
        <v>-2.7</v>
      </c>
      <c r="D55" s="85">
        <v>-0.4</v>
      </c>
      <c r="E55" s="114">
        <v>-1.5999999999999999</v>
      </c>
      <c r="F55" s="226">
        <f t="shared" si="3"/>
        <v>-0.40740740740740744</v>
      </c>
      <c r="G55" s="57">
        <v>-1</v>
      </c>
      <c r="H55" s="114">
        <v>0</v>
      </c>
      <c r="I55" s="90">
        <f t="shared" si="5"/>
        <v>-1</v>
      </c>
      <c r="J55" s="57">
        <v>-1</v>
      </c>
      <c r="K55" s="114">
        <v>-7</v>
      </c>
      <c r="L55" s="137">
        <f t="shared" si="7"/>
        <v>1.5925925925925926</v>
      </c>
      <c r="M55" s="59"/>
      <c r="N55" s="1"/>
      <c r="O55" s="1"/>
      <c r="R55" s="1"/>
    </row>
    <row r="56" spans="2:18" ht="13.5" customHeight="1" x14ac:dyDescent="0.2">
      <c r="B56" s="16" t="s">
        <v>44</v>
      </c>
      <c r="C56" s="70">
        <v>-31.3</v>
      </c>
      <c r="D56" s="85">
        <v>0</v>
      </c>
      <c r="E56" s="141">
        <v>-5.0999999999999996</v>
      </c>
      <c r="F56" s="226">
        <f t="shared" si="3"/>
        <v>-0.83706070287539935</v>
      </c>
      <c r="G56" s="43"/>
      <c r="H56" s="141">
        <v>0</v>
      </c>
      <c r="I56" s="90">
        <f t="shared" si="5"/>
        <v>-1</v>
      </c>
      <c r="J56" s="43"/>
      <c r="K56" s="141">
        <v>-20.100000000000001</v>
      </c>
      <c r="L56" s="137">
        <f t="shared" si="7"/>
        <v>-0.35782747603833864</v>
      </c>
      <c r="M56" s="142"/>
      <c r="N56" s="1"/>
      <c r="O56" s="1"/>
      <c r="R56" s="1"/>
    </row>
    <row r="57" spans="2:18" s="65" customFormat="1" ht="13.5" customHeight="1" x14ac:dyDescent="0.2">
      <c r="B57" s="113" t="s">
        <v>45</v>
      </c>
      <c r="C57" s="87">
        <v>449.6</v>
      </c>
      <c r="D57" s="87">
        <v>111.62553463265232</v>
      </c>
      <c r="E57" s="87">
        <v>573.97699999999986</v>
      </c>
      <c r="F57" s="108">
        <f t="shared" si="3"/>
        <v>0.27663923487544451</v>
      </c>
      <c r="G57" s="58"/>
      <c r="H57" s="87">
        <v>505.98946692605097</v>
      </c>
      <c r="I57" s="108">
        <f t="shared" si="5"/>
        <v>0.1254214122020707</v>
      </c>
      <c r="J57" s="58"/>
      <c r="K57" s="87">
        <v>676.96563180802718</v>
      </c>
      <c r="L57" s="138">
        <f t="shared" si="7"/>
        <v>0.50570647644134148</v>
      </c>
      <c r="M57" s="132"/>
    </row>
    <row r="58" spans="2:18" ht="13.5" customHeight="1" x14ac:dyDescent="0.2">
      <c r="B58" s="16" t="s">
        <v>23</v>
      </c>
      <c r="C58" s="6">
        <v>21.6</v>
      </c>
      <c r="D58" s="124"/>
      <c r="E58" s="114">
        <v>-206.44858803049453</v>
      </c>
      <c r="F58" s="226">
        <f t="shared" si="3"/>
        <v>-10.557805001411783</v>
      </c>
      <c r="G58" s="56"/>
      <c r="H58" s="114">
        <v>-51.863499999999988</v>
      </c>
      <c r="I58" s="90">
        <f t="shared" si="5"/>
        <v>-3.4010879629629622</v>
      </c>
      <c r="J58" s="56"/>
      <c r="K58" s="114">
        <v>-327.64430625855078</v>
      </c>
      <c r="L58" s="137">
        <f t="shared" si="7"/>
        <v>-16.168717882340314</v>
      </c>
      <c r="M58" s="59"/>
      <c r="N58" s="1"/>
      <c r="O58" s="1"/>
      <c r="R58" s="1"/>
    </row>
    <row r="59" spans="2:18" ht="13.5" customHeight="1" x14ac:dyDescent="0.2">
      <c r="B59" s="16" t="s">
        <v>30</v>
      </c>
      <c r="C59" s="6">
        <v>-243</v>
      </c>
      <c r="D59" s="124"/>
      <c r="E59" s="114">
        <v>0</v>
      </c>
      <c r="F59" s="226">
        <f t="shared" si="3"/>
        <v>-1</v>
      </c>
      <c r="G59" s="56"/>
      <c r="H59" s="114">
        <v>-58.2</v>
      </c>
      <c r="I59" s="90">
        <f t="shared" si="5"/>
        <v>-0.76049382716049385</v>
      </c>
      <c r="J59" s="56"/>
      <c r="K59" s="114">
        <v>0</v>
      </c>
      <c r="L59" s="137">
        <f t="shared" si="7"/>
        <v>-1</v>
      </c>
      <c r="M59" s="59"/>
      <c r="N59" s="1"/>
      <c r="O59" s="1"/>
      <c r="R59" s="1"/>
    </row>
    <row r="60" spans="2:18" ht="13.5" customHeight="1" x14ac:dyDescent="0.2">
      <c r="B60" s="16" t="s">
        <v>184</v>
      </c>
      <c r="C60" s="70">
        <v>-76</v>
      </c>
      <c r="D60" s="124"/>
      <c r="E60" s="114">
        <v>-1</v>
      </c>
      <c r="F60" s="226">
        <f t="shared" si="3"/>
        <v>-0.98684210526315785</v>
      </c>
      <c r="G60" s="56"/>
      <c r="H60" s="114">
        <v>-23</v>
      </c>
      <c r="I60" s="90">
        <f t="shared" si="5"/>
        <v>-0.69736842105263164</v>
      </c>
      <c r="J60" s="56"/>
      <c r="K60" s="114">
        <v>0</v>
      </c>
      <c r="L60" s="137">
        <f t="shared" si="7"/>
        <v>-1</v>
      </c>
      <c r="M60" s="59"/>
      <c r="N60" s="1"/>
      <c r="O60" s="1"/>
      <c r="R60" s="1"/>
    </row>
    <row r="61" spans="2:18" ht="13.5" customHeight="1" x14ac:dyDescent="0.2">
      <c r="B61" s="16" t="s">
        <v>59</v>
      </c>
      <c r="C61" s="6">
        <v>3.3</v>
      </c>
      <c r="D61" s="124"/>
      <c r="E61" s="114">
        <v>0</v>
      </c>
      <c r="F61" s="60">
        <f t="shared" si="3"/>
        <v>-1</v>
      </c>
      <c r="G61" s="56"/>
      <c r="H61" s="114">
        <v>-0.7</v>
      </c>
      <c r="I61" s="90">
        <f t="shared" si="5"/>
        <v>-1.2121212121212122</v>
      </c>
      <c r="J61" s="56"/>
      <c r="K61" s="114">
        <v>4.4000000000000004</v>
      </c>
      <c r="L61" s="137">
        <f t="shared" si="7"/>
        <v>0.33333333333333348</v>
      </c>
      <c r="M61" s="59"/>
      <c r="N61" s="1"/>
      <c r="O61" s="1"/>
      <c r="R61" s="1"/>
    </row>
    <row r="62" spans="2:18" ht="13.5" customHeight="1" x14ac:dyDescent="0.2">
      <c r="B62" s="16" t="s">
        <v>115</v>
      </c>
      <c r="C62" s="70" t="s">
        <v>124</v>
      </c>
      <c r="D62" s="124"/>
      <c r="E62" s="141">
        <v>0</v>
      </c>
      <c r="F62" s="226"/>
      <c r="G62" s="136"/>
      <c r="H62" s="141">
        <v>0</v>
      </c>
      <c r="I62" s="90"/>
      <c r="J62" s="136"/>
      <c r="K62" s="141">
        <v>0</v>
      </c>
      <c r="L62" s="137"/>
      <c r="M62" s="142"/>
      <c r="N62" s="1"/>
      <c r="O62" s="1"/>
      <c r="R62" s="1"/>
    </row>
    <row r="63" spans="2:18" ht="13.5" customHeight="1" x14ac:dyDescent="0.2">
      <c r="B63" s="113" t="s">
        <v>24</v>
      </c>
      <c r="C63" s="87">
        <v>155.5</v>
      </c>
      <c r="D63" s="125"/>
      <c r="E63" s="87">
        <v>322.35910975078178</v>
      </c>
      <c r="F63" s="226">
        <f t="shared" si="3"/>
        <v>1.0730489373040628</v>
      </c>
      <c r="G63" s="131"/>
      <c r="H63" s="87">
        <v>235.5273795204518</v>
      </c>
      <c r="I63" s="90">
        <f t="shared" si="5"/>
        <v>0.51464552746271264</v>
      </c>
      <c r="J63" s="131"/>
      <c r="K63" s="224">
        <v>544.88678038112562</v>
      </c>
      <c r="L63" s="137">
        <f t="shared" si="7"/>
        <v>2.50409505068248</v>
      </c>
      <c r="M63" s="132"/>
      <c r="N63" s="1"/>
      <c r="O63" s="1"/>
      <c r="R63" s="1"/>
    </row>
    <row r="64" spans="2:18" ht="13.5" customHeight="1" x14ac:dyDescent="0.2">
      <c r="B64" s="16" t="s">
        <v>25</v>
      </c>
      <c r="C64" s="6">
        <v>-41.7</v>
      </c>
      <c r="D64" s="124"/>
      <c r="E64" s="141">
        <v>-95.057212450172159</v>
      </c>
      <c r="F64" s="226">
        <f t="shared" si="3"/>
        <v>1.2795494592367422</v>
      </c>
      <c r="G64" s="136"/>
      <c r="H64" s="141">
        <v>-45.673172960872783</v>
      </c>
      <c r="I64" s="90">
        <f t="shared" si="5"/>
        <v>9.5279927119251262E-2</v>
      </c>
      <c r="J64" s="136"/>
      <c r="K64" s="225">
        <v>-179.81263752577146</v>
      </c>
      <c r="L64" s="137">
        <f t="shared" si="7"/>
        <v>3.3120536576923607</v>
      </c>
      <c r="M64" s="142"/>
      <c r="N64" s="1"/>
      <c r="O64" s="1"/>
      <c r="R64" s="1"/>
    </row>
    <row r="65" spans="2:18" ht="13.5" customHeight="1" x14ac:dyDescent="0.2">
      <c r="B65" s="113" t="s">
        <v>26</v>
      </c>
      <c r="C65" s="128">
        <v>113.8</v>
      </c>
      <c r="D65" s="125"/>
      <c r="E65" s="87">
        <v>246.51791199656111</v>
      </c>
      <c r="F65" s="226">
        <f t="shared" si="3"/>
        <v>1.1662382425005369</v>
      </c>
      <c r="G65" s="131"/>
      <c r="H65" s="87">
        <v>162.14034427870266</v>
      </c>
      <c r="I65" s="90">
        <f t="shared" si="5"/>
        <v>0.42478334164062082</v>
      </c>
      <c r="J65" s="131"/>
      <c r="K65" s="87">
        <v>365.07414285535413</v>
      </c>
      <c r="L65" s="137">
        <f t="shared" si="7"/>
        <v>2.2080328897658537</v>
      </c>
      <c r="M65" s="132"/>
      <c r="N65" s="1"/>
      <c r="O65" s="1"/>
      <c r="R65" s="1"/>
    </row>
    <row r="66" spans="2:18" ht="13.5" customHeight="1" x14ac:dyDescent="0.2">
      <c r="B66" s="75"/>
      <c r="C66" s="86"/>
      <c r="D66" s="6"/>
      <c r="E66" s="86"/>
      <c r="F66" s="226"/>
      <c r="G66" s="109"/>
      <c r="H66" s="86"/>
      <c r="I66" s="90"/>
      <c r="J66" s="109"/>
      <c r="K66" s="86"/>
      <c r="L66" s="137"/>
      <c r="M66" s="110"/>
      <c r="N66" s="1"/>
      <c r="O66" s="1"/>
      <c r="R66" s="1"/>
    </row>
    <row r="67" spans="2:18" s="65" customFormat="1" ht="13.5" customHeight="1" x14ac:dyDescent="0.2">
      <c r="B67" s="75" t="s">
        <v>183</v>
      </c>
      <c r="C67" s="86"/>
      <c r="D67" s="86"/>
      <c r="E67" s="86"/>
      <c r="F67" s="108"/>
      <c r="G67" s="109"/>
      <c r="H67" s="86"/>
      <c r="I67" s="108"/>
      <c r="J67" s="109"/>
      <c r="K67" s="86"/>
      <c r="L67" s="138"/>
      <c r="M67" s="110"/>
    </row>
    <row r="68" spans="2:18" ht="13.5" customHeight="1" x14ac:dyDescent="0.2">
      <c r="B68" s="16" t="s">
        <v>20</v>
      </c>
      <c r="C68" s="6">
        <f>C51</f>
        <v>1209.9000000000001</v>
      </c>
      <c r="D68" s="124"/>
      <c r="E68" s="114">
        <v>1305.1172364909926</v>
      </c>
      <c r="F68" s="226">
        <f t="shared" si="3"/>
        <v>7.8698434987182875E-2</v>
      </c>
      <c r="G68" s="56"/>
      <c r="H68" s="114">
        <v>1266.4450989968777</v>
      </c>
      <c r="I68" s="90">
        <f t="shared" si="5"/>
        <v>4.6735349199832799E-2</v>
      </c>
      <c r="J68" s="56"/>
      <c r="K68" s="114">
        <f>K51</f>
        <v>1316.4273739362864</v>
      </c>
      <c r="L68" s="137">
        <f t="shared" si="7"/>
        <v>8.8046428577805091E-2</v>
      </c>
      <c r="M68" s="59"/>
      <c r="N68" s="1"/>
      <c r="O68" s="1"/>
      <c r="R68" s="1"/>
    </row>
    <row r="69" spans="2:18" ht="13.5" customHeight="1" x14ac:dyDescent="0.2">
      <c r="B69" s="16" t="s">
        <v>174</v>
      </c>
      <c r="C69" s="6">
        <v>-208.2</v>
      </c>
      <c r="D69" s="124"/>
      <c r="E69" s="114">
        <v>-193.3323929105149</v>
      </c>
      <c r="F69" s="226">
        <f t="shared" si="3"/>
        <v>-7.1410216568132068E-2</v>
      </c>
      <c r="G69" s="56"/>
      <c r="H69" s="114">
        <v>-131.5</v>
      </c>
      <c r="I69" s="90">
        <f t="shared" si="5"/>
        <v>-0.36839577329490869</v>
      </c>
      <c r="J69" s="56"/>
      <c r="K69" s="114">
        <v>-250.00876149302081</v>
      </c>
      <c r="L69" s="137">
        <f t="shared" si="7"/>
        <v>0.20081057393381752</v>
      </c>
      <c r="M69" s="59"/>
      <c r="N69" s="1"/>
      <c r="O69" s="1"/>
      <c r="R69" s="1"/>
    </row>
    <row r="70" spans="2:18" ht="12" customHeight="1" x14ac:dyDescent="0.2">
      <c r="B70" s="16" t="s">
        <v>175</v>
      </c>
      <c r="C70" s="70">
        <v>-136.30000000000001</v>
      </c>
      <c r="D70" s="124"/>
      <c r="E70" s="114">
        <v>-104.4</v>
      </c>
      <c r="F70" s="226">
        <f t="shared" si="3"/>
        <v>-0.23404255319148937</v>
      </c>
      <c r="G70" s="56"/>
      <c r="H70" s="114">
        <v>-90</v>
      </c>
      <c r="I70" s="90">
        <f t="shared" si="5"/>
        <v>-0.33969185619955988</v>
      </c>
      <c r="J70" s="56"/>
      <c r="K70" s="114">
        <v>-168.68703524174913</v>
      </c>
      <c r="L70" s="137">
        <f t="shared" si="7"/>
        <v>0.23761581248532004</v>
      </c>
      <c r="M70" s="59"/>
      <c r="N70" s="51"/>
      <c r="O70" s="51"/>
      <c r="P70" s="51"/>
      <c r="Q70" s="51"/>
      <c r="R70" s="51"/>
    </row>
    <row r="71" spans="2:18" s="51" customFormat="1" ht="13.5" customHeight="1" x14ac:dyDescent="0.2">
      <c r="B71" s="16" t="s">
        <v>176</v>
      </c>
      <c r="C71" s="6">
        <v>-230.7</v>
      </c>
      <c r="D71" s="124"/>
      <c r="E71" s="114">
        <v>-12.221243193883677</v>
      </c>
      <c r="F71" s="226">
        <f t="shared" si="3"/>
        <v>-0.94702538710930351</v>
      </c>
      <c r="G71" s="56"/>
      <c r="H71" s="114">
        <v>-200.91369850757997</v>
      </c>
      <c r="I71" s="90">
        <f t="shared" si="5"/>
        <v>-0.12911270694590382</v>
      </c>
      <c r="J71" s="56"/>
      <c r="K71" s="114">
        <v>51.495028778665869</v>
      </c>
      <c r="L71" s="137">
        <f t="shared" si="7"/>
        <v>-1.2232120883340523</v>
      </c>
      <c r="M71" s="59"/>
    </row>
    <row r="72" spans="2:18" s="51" customFormat="1" ht="13.5" customHeight="1" x14ac:dyDescent="0.2">
      <c r="B72" s="16" t="s">
        <v>177</v>
      </c>
      <c r="C72" s="70">
        <v>-479.9</v>
      </c>
      <c r="D72" s="124"/>
      <c r="E72" s="141">
        <v>-557.80000000000007</v>
      </c>
      <c r="F72" s="226">
        <f t="shared" si="3"/>
        <v>0.16232548447593276</v>
      </c>
      <c r="G72" s="136"/>
      <c r="H72" s="141">
        <v>-239.20665432554026</v>
      </c>
      <c r="I72" s="90">
        <f t="shared" si="5"/>
        <v>-0.50154895952169154</v>
      </c>
      <c r="J72" s="136"/>
      <c r="K72" s="141">
        <v>-660.0962602701893</v>
      </c>
      <c r="L72" s="137">
        <f t="shared" si="7"/>
        <v>0.37548710204248659</v>
      </c>
      <c r="M72" s="142"/>
      <c r="N72" s="1"/>
      <c r="O72" s="1"/>
      <c r="P72" s="1"/>
      <c r="Q72" s="1"/>
      <c r="R72" s="1"/>
    </row>
    <row r="73" spans="2:18" ht="13.5" customHeight="1" x14ac:dyDescent="0.2">
      <c r="B73" s="16" t="s">
        <v>178</v>
      </c>
      <c r="C73" s="70">
        <v>227</v>
      </c>
      <c r="D73" s="124"/>
      <c r="E73" s="141">
        <v>27.3</v>
      </c>
      <c r="F73" s="226">
        <f t="shared" si="3"/>
        <v>-0.8797356828193833</v>
      </c>
      <c r="G73" s="136"/>
      <c r="H73" s="141">
        <v>-145.38999999999999</v>
      </c>
      <c r="I73" s="90">
        <f t="shared" si="5"/>
        <v>-1.6404845814977973</v>
      </c>
      <c r="J73" s="136"/>
      <c r="K73" s="141">
        <v>100</v>
      </c>
      <c r="L73" s="137">
        <f t="shared" si="7"/>
        <v>-0.55947136563876654</v>
      </c>
      <c r="M73" s="142"/>
      <c r="N73" s="38"/>
      <c r="O73" s="38"/>
      <c r="P73" s="55"/>
      <c r="Q73" s="55"/>
      <c r="R73" s="38"/>
    </row>
    <row r="74" spans="2:18" s="117" customFormat="1" x14ac:dyDescent="0.2">
      <c r="B74" s="113" t="s">
        <v>179</v>
      </c>
      <c r="C74" s="128">
        <v>381.8</v>
      </c>
      <c r="D74" s="125"/>
      <c r="E74" s="87">
        <v>416.03045370113534</v>
      </c>
      <c r="F74" s="108">
        <f t="shared" si="3"/>
        <v>8.9655457572381803E-2</v>
      </c>
      <c r="G74" s="131"/>
      <c r="H74" s="87">
        <v>148.10578085976175</v>
      </c>
      <c r="I74" s="108">
        <f t="shared" si="5"/>
        <v>-0.61208543514991687</v>
      </c>
      <c r="J74" s="131"/>
      <c r="K74" s="87">
        <v>712.03003946197578</v>
      </c>
      <c r="L74" s="138">
        <f t="shared" si="7"/>
        <v>0.86492938570449396</v>
      </c>
      <c r="M74" s="132"/>
      <c r="N74" s="38"/>
      <c r="O74" s="38"/>
      <c r="P74" s="55"/>
      <c r="Q74" s="55"/>
      <c r="R74" s="38"/>
    </row>
    <row r="75" spans="2:18" s="51" customFormat="1" x14ac:dyDescent="0.2">
      <c r="B75" s="75"/>
      <c r="C75" s="86"/>
      <c r="D75" s="6"/>
      <c r="E75" s="86"/>
      <c r="F75" s="226"/>
      <c r="G75" s="109"/>
      <c r="H75" s="86"/>
      <c r="I75" s="90"/>
      <c r="J75" s="109"/>
      <c r="K75" s="86"/>
      <c r="L75" s="137"/>
      <c r="M75" s="110"/>
      <c r="N75" s="36"/>
      <c r="O75" s="36"/>
      <c r="P75" s="36"/>
      <c r="Q75" s="36"/>
      <c r="R75" s="36"/>
    </row>
    <row r="76" spans="2:18" s="65" customFormat="1" x14ac:dyDescent="0.2">
      <c r="B76" s="113" t="s">
        <v>180</v>
      </c>
      <c r="C76" s="128">
        <v>729.2</v>
      </c>
      <c r="D76" s="125"/>
      <c r="E76" s="87">
        <v>657.5</v>
      </c>
      <c r="F76" s="108">
        <f t="shared" si="3"/>
        <v>-9.83269336258914E-2</v>
      </c>
      <c r="G76" s="131"/>
      <c r="H76" s="87">
        <v>576</v>
      </c>
      <c r="I76" s="108">
        <f t="shared" si="5"/>
        <v>-0.21009325287986835</v>
      </c>
      <c r="J76" s="131"/>
      <c r="K76" s="87">
        <v>678.90665432554022</v>
      </c>
      <c r="L76" s="138">
        <f t="shared" si="7"/>
        <v>-6.8970578269966887E-2</v>
      </c>
      <c r="M76" s="132"/>
      <c r="N76" s="251"/>
      <c r="O76" s="251"/>
      <c r="P76" s="251"/>
      <c r="Q76" s="251"/>
      <c r="R76" s="251"/>
    </row>
    <row r="77" spans="2:18" x14ac:dyDescent="0.2">
      <c r="B77" s="228" t="s">
        <v>29</v>
      </c>
      <c r="C77" s="246">
        <f>C76/C49</f>
        <v>0.2892388243227163</v>
      </c>
      <c r="D77" s="229"/>
      <c r="E77" s="248">
        <v>0.25953985921588368</v>
      </c>
      <c r="F77" s="230"/>
      <c r="G77" s="103"/>
      <c r="H77" s="248">
        <v>0.23495627582331588</v>
      </c>
      <c r="I77" s="230"/>
      <c r="J77" s="103"/>
      <c r="K77" s="248">
        <v>0.26436402752010546</v>
      </c>
      <c r="L77" s="231"/>
      <c r="M77" s="232"/>
      <c r="N77" s="162"/>
      <c r="O77" s="162"/>
      <c r="P77" s="162"/>
      <c r="Q77" s="162"/>
      <c r="R77" s="162"/>
    </row>
    <row r="78" spans="2:18" ht="9.75" customHeight="1" x14ac:dyDescent="0.2">
      <c r="B78" s="23"/>
      <c r="C78" s="92"/>
      <c r="D78" s="93"/>
      <c r="E78" s="99"/>
      <c r="F78" s="56"/>
      <c r="G78" s="144"/>
      <c r="H78" s="99"/>
      <c r="I78" s="56"/>
      <c r="J78" s="144"/>
      <c r="K78" s="99"/>
      <c r="L78" s="100"/>
      <c r="M78" s="156"/>
      <c r="P78" s="26"/>
      <c r="Q78" s="26"/>
    </row>
    <row r="79" spans="2:18" x14ac:dyDescent="0.2">
      <c r="B79" s="12" t="s">
        <v>181</v>
      </c>
      <c r="C79" s="95"/>
      <c r="D79" s="96"/>
      <c r="E79" s="96"/>
      <c r="F79" s="96"/>
      <c r="G79" s="151"/>
      <c r="H79" s="96"/>
      <c r="I79" s="96"/>
      <c r="J79" s="151"/>
      <c r="K79" s="96"/>
      <c r="L79" s="96"/>
      <c r="M79" s="151"/>
    </row>
    <row r="80" spans="2:18" x14ac:dyDescent="0.2">
      <c r="B80" s="16" t="s">
        <v>182</v>
      </c>
      <c r="C80" s="6">
        <v>3.2</v>
      </c>
      <c r="D80" s="124"/>
      <c r="E80" s="114">
        <v>3.3572717900183711</v>
      </c>
      <c r="F80" s="90"/>
      <c r="G80" s="56"/>
      <c r="H80" s="114">
        <v>2.7660309950426454</v>
      </c>
      <c r="I80" s="158"/>
      <c r="J80" s="56"/>
      <c r="K80" s="114">
        <v>3.729968209701132</v>
      </c>
      <c r="L80" s="160"/>
      <c r="M80" s="59"/>
    </row>
    <row r="81" spans="2:18" s="65" customFormat="1" x14ac:dyDescent="0.2">
      <c r="B81" s="234" t="s">
        <v>120</v>
      </c>
      <c r="C81" s="238">
        <v>3.9</v>
      </c>
      <c r="D81" s="239"/>
      <c r="E81" s="249">
        <v>3.5463095370914712</v>
      </c>
      <c r="F81" s="105"/>
      <c r="G81" s="106"/>
      <c r="H81" s="249">
        <v>2.9667652076211364</v>
      </c>
      <c r="I81" s="161"/>
      <c r="J81" s="106"/>
      <c r="K81" s="249">
        <v>4.0105976375119621</v>
      </c>
      <c r="L81" s="240"/>
      <c r="M81" s="107"/>
      <c r="N81" s="252"/>
      <c r="O81" s="252"/>
      <c r="R81" s="252"/>
    </row>
    <row r="82" spans="2:18" x14ac:dyDescent="0.2">
      <c r="B82" s="227"/>
      <c r="C82" s="21"/>
      <c r="D82" s="22"/>
      <c r="E82" s="22"/>
      <c r="F82" s="35"/>
      <c r="G82" s="35"/>
      <c r="H82" s="21"/>
      <c r="I82" s="38"/>
      <c r="J82" s="38"/>
      <c r="K82" s="21"/>
      <c r="L82" s="21"/>
      <c r="M82" s="38"/>
    </row>
    <row r="83" spans="2:18" x14ac:dyDescent="0.2">
      <c r="B83" s="46" t="s">
        <v>36</v>
      </c>
      <c r="C83" s="46"/>
      <c r="F83" s="36"/>
      <c r="G83" s="36"/>
      <c r="H83" s="26"/>
      <c r="I83" s="36"/>
      <c r="K83" s="26"/>
      <c r="L83" s="26"/>
      <c r="M83" s="36"/>
    </row>
    <row r="84" spans="2:18" x14ac:dyDescent="0.2">
      <c r="B84" s="1" t="s">
        <v>35</v>
      </c>
      <c r="D84" s="27"/>
      <c r="F84" s="36"/>
      <c r="G84" s="36"/>
      <c r="H84" s="26"/>
      <c r="I84" s="36"/>
      <c r="K84" s="26"/>
      <c r="L84" s="26"/>
      <c r="M84" s="36"/>
    </row>
    <row r="85" spans="2:18" ht="12" customHeight="1" x14ac:dyDescent="0.2">
      <c r="B85" s="263" t="s">
        <v>34</v>
      </c>
      <c r="C85" s="263"/>
      <c r="D85" s="263"/>
      <c r="E85" s="263"/>
      <c r="F85" s="263"/>
      <c r="G85" s="263"/>
      <c r="H85" s="263"/>
      <c r="I85" s="263"/>
      <c r="J85" s="263"/>
      <c r="K85" s="263"/>
      <c r="L85" s="263"/>
      <c r="M85" s="263"/>
    </row>
    <row r="86" spans="2:18" x14ac:dyDescent="0.2">
      <c r="F86" s="36"/>
      <c r="G86" s="36"/>
      <c r="I86" s="39"/>
      <c r="J86" s="39"/>
      <c r="K86" s="1"/>
      <c r="M86" s="39"/>
    </row>
    <row r="87" spans="2:18" x14ac:dyDescent="0.2">
      <c r="B87" s="1" t="s">
        <v>46</v>
      </c>
      <c r="F87" s="36"/>
      <c r="G87" s="36"/>
      <c r="H87" s="25"/>
      <c r="I87" s="39"/>
      <c r="J87" s="39"/>
      <c r="K87" s="1"/>
      <c r="M87" s="39"/>
    </row>
    <row r="88" spans="2:18" x14ac:dyDescent="0.2">
      <c r="F88" s="36"/>
      <c r="G88" s="36"/>
      <c r="H88" s="25"/>
      <c r="I88" s="39"/>
      <c r="J88" s="39"/>
      <c r="K88" s="1"/>
      <c r="M88" s="39"/>
    </row>
  </sheetData>
  <mergeCells count="13">
    <mergeCell ref="B2:R2"/>
    <mergeCell ref="M7:M8"/>
    <mergeCell ref="B85:M85"/>
    <mergeCell ref="C7:C8"/>
    <mergeCell ref="D7:D8"/>
    <mergeCell ref="H7:H8"/>
    <mergeCell ref="I7:I8"/>
    <mergeCell ref="J7:J8"/>
    <mergeCell ref="K7:K8"/>
    <mergeCell ref="L7:L8"/>
    <mergeCell ref="E7:E8"/>
    <mergeCell ref="F7:F8"/>
    <mergeCell ref="G7:G8"/>
  </mergeCells>
  <conditionalFormatting sqref="J66 G66">
    <cfRule type="cellIs" dxfId="101" priority="19" stopIfTrue="1" operator="equal">
      <formula>-1</formula>
    </cfRule>
    <cfRule type="cellIs" dxfId="100" priority="20" stopIfTrue="1" operator="equal">
      <formula>#DIV/0!</formula>
    </cfRule>
  </conditionalFormatting>
  <conditionalFormatting sqref="J73 G73">
    <cfRule type="cellIs" dxfId="99" priority="17" stopIfTrue="1" operator="equal">
      <formula>-1</formula>
    </cfRule>
    <cfRule type="cellIs" dxfId="98" priority="18" stopIfTrue="1" operator="equal">
      <formula>#DIV/0!</formula>
    </cfRule>
  </conditionalFormatting>
  <conditionalFormatting sqref="J74 G74">
    <cfRule type="cellIs" dxfId="97" priority="15" stopIfTrue="1" operator="equal">
      <formula>-1</formula>
    </cfRule>
    <cfRule type="cellIs" dxfId="96" priority="16" stopIfTrue="1" operator="equal">
      <formula>#DIV/0!</formula>
    </cfRule>
  </conditionalFormatting>
  <conditionalFormatting sqref="J75 G75">
    <cfRule type="cellIs" dxfId="95" priority="13" stopIfTrue="1" operator="equal">
      <formula>-1</formula>
    </cfRule>
    <cfRule type="cellIs" dxfId="94" priority="14" stopIfTrue="1" operator="equal">
      <formula>#DIV/0!</formula>
    </cfRule>
  </conditionalFormatting>
  <conditionalFormatting sqref="J76 G76">
    <cfRule type="cellIs" dxfId="93" priority="11" stopIfTrue="1" operator="equal">
      <formula>-1</formula>
    </cfRule>
    <cfRule type="cellIs" dxfId="92" priority="12" stopIfTrue="1" operator="equal">
      <formula>#DIV/0!</formula>
    </cfRule>
  </conditionalFormatting>
  <conditionalFormatting sqref="I77:J77 F77:G77">
    <cfRule type="cellIs" dxfId="91" priority="9" stopIfTrue="1" operator="equal">
      <formula>-1</formula>
    </cfRule>
    <cfRule type="cellIs" dxfId="90" priority="10" stopIfTrue="1" operator="equal">
      <formula>#DIV/0!</formula>
    </cfRule>
  </conditionalFormatting>
  <conditionalFormatting sqref="I78:J78 F78:G78">
    <cfRule type="cellIs" dxfId="89" priority="7" stopIfTrue="1" operator="equal">
      <formula>-1</formula>
    </cfRule>
    <cfRule type="cellIs" dxfId="88" priority="8" stopIfTrue="1" operator="equal">
      <formula>#DIV/0!</formula>
    </cfRule>
  </conditionalFormatting>
  <conditionalFormatting sqref="I81:J81 F81:G81">
    <cfRule type="cellIs" dxfId="87" priority="1" stopIfTrue="1" operator="equal">
      <formula>-1</formula>
    </cfRule>
    <cfRule type="cellIs" dxfId="86" priority="2" stopIfTrue="1" operator="equal">
      <formula>#DIV/0!</formula>
    </cfRule>
  </conditionalFormatting>
  <conditionalFormatting sqref="F13:G13 I13:J13 J18:J20 G18:G20 G23:G27 J23:J27 I33:J34 F33:G34 I36:J39 F36:G39 F82:G82 G30:G32 G14:G15 F14:F32 J30:J32 J14:J15 I14:I32 F40:F76 G40:G65 I40:I76 J40:J65">
    <cfRule type="cellIs" dxfId="85" priority="25" stopIfTrue="1" operator="equal">
      <formula>-1</formula>
    </cfRule>
    <cfRule type="cellIs" dxfId="84" priority="26" stopIfTrue="1" operator="equal">
      <formula>#DIV/0!</formula>
    </cfRule>
  </conditionalFormatting>
  <conditionalFormatting sqref="J67 G67">
    <cfRule type="cellIs" dxfId="83" priority="23" stopIfTrue="1" operator="equal">
      <formula>-1</formula>
    </cfRule>
    <cfRule type="cellIs" dxfId="82" priority="24" stopIfTrue="1" operator="equal">
      <formula>#DIV/0!</formula>
    </cfRule>
  </conditionalFormatting>
  <conditionalFormatting sqref="J68:J72 G68:G72">
    <cfRule type="cellIs" dxfId="81" priority="21" stopIfTrue="1" operator="equal">
      <formula>-1</formula>
    </cfRule>
    <cfRule type="cellIs" dxfId="80" priority="22" stopIfTrue="1" operator="equal">
      <formula>#DIV/0!</formula>
    </cfRule>
  </conditionalFormatting>
  <conditionalFormatting sqref="I80:J80 F80:G80">
    <cfRule type="cellIs" dxfId="79" priority="3" stopIfTrue="1" operator="equal">
      <formula>-1</formula>
    </cfRule>
    <cfRule type="cellIs" dxfId="78" priority="4"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3" orientation="landscape" r:id="rId1"/>
  <headerFooter alignWithMargins="0">
    <oddHeader>&amp;R&amp;G</oddHeader>
    <oddFooter>&amp;L&amp;8Telenet - Analyst Consensus Q1 2018</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H88"/>
  <sheetViews>
    <sheetView showGridLines="0" topLeftCell="A34" zoomScale="90" zoomScaleNormal="100" workbookViewId="0">
      <selection activeCell="G57" sqref="G57"/>
    </sheetView>
  </sheetViews>
  <sheetFormatPr defaultRowHeight="12" x14ac:dyDescent="0.2"/>
  <cols>
    <col min="1" max="1" width="3" style="1" customWidth="1"/>
    <col min="2" max="2" width="53.42578125" style="1" customWidth="1"/>
    <col min="3" max="3" width="17.7109375" style="1" customWidth="1"/>
    <col min="4" max="4" width="9.5703125" style="1" customWidth="1"/>
    <col min="5" max="5" width="17.7109375" style="1" customWidth="1"/>
    <col min="6" max="6" width="9.140625" style="1"/>
    <col min="7" max="7" width="17.7109375" style="1" customWidth="1"/>
    <col min="8" max="16384" width="9.140625" style="1"/>
  </cols>
  <sheetData>
    <row r="2" spans="2:8" ht="18" x14ac:dyDescent="0.25">
      <c r="B2" s="262" t="s">
        <v>65</v>
      </c>
      <c r="C2" s="262"/>
      <c r="D2" s="262"/>
      <c r="E2" s="262"/>
    </row>
    <row r="3" spans="2:8" ht="18.75" thickBot="1" x14ac:dyDescent="0.3">
      <c r="B3" s="67"/>
      <c r="C3" s="67"/>
      <c r="D3" s="67"/>
      <c r="E3" s="67"/>
    </row>
    <row r="4" spans="2:8" ht="14.25" thickTop="1" thickBot="1" x14ac:dyDescent="0.25">
      <c r="B4" s="45" t="s">
        <v>33</v>
      </c>
      <c r="C4" s="54"/>
      <c r="D4" s="54"/>
      <c r="E4" s="54"/>
    </row>
    <row r="5" spans="2:8" ht="12.75" thickTop="1" x14ac:dyDescent="0.2"/>
    <row r="6" spans="2:8" x14ac:dyDescent="0.2">
      <c r="B6" s="28"/>
      <c r="C6" s="30"/>
      <c r="D6" s="30"/>
      <c r="E6" s="31"/>
    </row>
    <row r="7" spans="2:8" x14ac:dyDescent="0.2">
      <c r="B7" s="30"/>
      <c r="C7" s="30"/>
      <c r="D7" s="30"/>
      <c r="E7" s="31"/>
    </row>
    <row r="8" spans="2:8" ht="12.75" customHeight="1" x14ac:dyDescent="0.2">
      <c r="C8" s="264" t="s">
        <v>70</v>
      </c>
      <c r="D8" s="259"/>
      <c r="E8" s="264" t="s">
        <v>71</v>
      </c>
      <c r="F8" s="259"/>
      <c r="G8" s="264" t="s">
        <v>72</v>
      </c>
      <c r="H8" s="259"/>
    </row>
    <row r="9" spans="2:8" ht="19.5" customHeight="1" x14ac:dyDescent="0.2">
      <c r="C9" s="265"/>
      <c r="D9" s="260"/>
      <c r="E9" s="265"/>
      <c r="F9" s="260"/>
      <c r="G9" s="265"/>
      <c r="H9" s="260"/>
    </row>
    <row r="10" spans="2:8" ht="12" customHeight="1" x14ac:dyDescent="0.2">
      <c r="C10" s="4"/>
      <c r="D10" s="47"/>
      <c r="E10" s="3"/>
      <c r="F10" s="33"/>
      <c r="G10" s="3"/>
      <c r="H10" s="47"/>
    </row>
    <row r="11" spans="2:8" ht="16.5" customHeight="1" x14ac:dyDescent="0.2">
      <c r="B11" s="12" t="s">
        <v>28</v>
      </c>
      <c r="C11" s="14"/>
      <c r="D11" s="48"/>
      <c r="E11" s="15"/>
      <c r="F11" s="34"/>
      <c r="G11" s="15"/>
      <c r="H11" s="48"/>
    </row>
    <row r="12" spans="2:8" ht="12" customHeight="1" x14ac:dyDescent="0.2">
      <c r="B12" s="16"/>
      <c r="C12" s="5"/>
      <c r="D12" s="49"/>
      <c r="E12" s="3"/>
      <c r="F12" s="33"/>
      <c r="G12" s="3"/>
      <c r="H12" s="49"/>
    </row>
    <row r="13" spans="2:8" ht="13.5" customHeight="1" x14ac:dyDescent="0.2">
      <c r="B13" s="17" t="s">
        <v>2</v>
      </c>
      <c r="C13" s="5"/>
      <c r="D13" s="49"/>
      <c r="E13" s="3"/>
      <c r="F13" s="33"/>
      <c r="G13" s="3"/>
      <c r="H13" s="59"/>
    </row>
    <row r="14" spans="2:8" ht="13.5" customHeight="1" x14ac:dyDescent="0.2">
      <c r="B14" s="16" t="s">
        <v>5</v>
      </c>
      <c r="C14" s="10">
        <v>169760</v>
      </c>
      <c r="D14" s="90"/>
      <c r="E14" s="10">
        <v>118100</v>
      </c>
      <c r="F14" s="144"/>
      <c r="G14" s="10">
        <v>207873.90000000005</v>
      </c>
      <c r="H14" s="152"/>
    </row>
    <row r="15" spans="2:8" ht="13.5" customHeight="1" x14ac:dyDescent="0.2">
      <c r="B15" s="16" t="s">
        <v>4</v>
      </c>
      <c r="C15" s="10">
        <v>1744960</v>
      </c>
      <c r="D15" s="90"/>
      <c r="E15" s="10">
        <v>1713000</v>
      </c>
      <c r="F15" s="144"/>
      <c r="G15" s="10">
        <v>1836600</v>
      </c>
      <c r="H15" s="152"/>
    </row>
    <row r="16" spans="2:8" ht="13.5" customHeight="1" x14ac:dyDescent="0.2">
      <c r="B16" s="113" t="s">
        <v>0</v>
      </c>
      <c r="C16" s="61">
        <v>1915600</v>
      </c>
      <c r="D16" s="130"/>
      <c r="E16" s="61">
        <v>1831100</v>
      </c>
      <c r="F16" s="145"/>
      <c r="G16" s="61">
        <v>2044473.9</v>
      </c>
      <c r="H16" s="153"/>
    </row>
    <row r="17" spans="2:8" ht="13.5" customHeight="1" x14ac:dyDescent="0.2">
      <c r="B17" s="16"/>
      <c r="C17" s="9"/>
      <c r="D17" s="9"/>
      <c r="E17" s="9"/>
      <c r="F17" s="146"/>
      <c r="G17" s="9"/>
      <c r="H17" s="146"/>
    </row>
    <row r="18" spans="2:8" ht="13.5" customHeight="1" x14ac:dyDescent="0.2">
      <c r="B18" s="17" t="s">
        <v>3</v>
      </c>
      <c r="C18" s="9"/>
      <c r="D18" s="9"/>
      <c r="E18" s="9"/>
      <c r="F18" s="146"/>
      <c r="G18" s="9"/>
      <c r="H18" s="146"/>
    </row>
    <row r="19" spans="2:8" ht="13.5" customHeight="1" x14ac:dyDescent="0.2">
      <c r="B19" s="16" t="s">
        <v>6</v>
      </c>
      <c r="C19" s="10">
        <v>1492500</v>
      </c>
      <c r="D19" s="90"/>
      <c r="E19" s="10">
        <v>1469500</v>
      </c>
      <c r="F19" s="144"/>
      <c r="G19" s="10">
        <v>1588253.0912437965</v>
      </c>
      <c r="H19" s="152"/>
    </row>
    <row r="20" spans="2:8" ht="13.5" customHeight="1" x14ac:dyDescent="0.2">
      <c r="B20" s="16" t="s">
        <v>7</v>
      </c>
      <c r="C20" s="10">
        <v>193238</v>
      </c>
      <c r="D20" s="90"/>
      <c r="E20" s="10">
        <v>150900</v>
      </c>
      <c r="F20" s="144"/>
      <c r="G20" s="10">
        <v>219700</v>
      </c>
      <c r="H20" s="152"/>
    </row>
    <row r="21" spans="2:8" ht="13.5" customHeight="1" x14ac:dyDescent="0.2">
      <c r="B21" s="113" t="s">
        <v>8</v>
      </c>
      <c r="C21" s="61">
        <v>1697650</v>
      </c>
      <c r="D21" s="130"/>
      <c r="E21" s="61">
        <v>1658300</v>
      </c>
      <c r="F21" s="145"/>
      <c r="G21" s="61">
        <v>1748200</v>
      </c>
      <c r="H21" s="153"/>
    </row>
    <row r="22" spans="2:8" ht="13.5" customHeight="1" x14ac:dyDescent="0.2">
      <c r="B22" s="16"/>
      <c r="C22" s="9"/>
      <c r="D22" s="9"/>
      <c r="E22" s="9"/>
      <c r="F22" s="146"/>
      <c r="G22" s="9"/>
      <c r="H22" s="146"/>
    </row>
    <row r="23" spans="2:8" ht="13.5" customHeight="1" x14ac:dyDescent="0.2">
      <c r="B23" s="17" t="s">
        <v>9</v>
      </c>
      <c r="C23" s="9"/>
      <c r="D23" s="9"/>
      <c r="E23" s="9"/>
      <c r="F23" s="146"/>
      <c r="G23" s="9"/>
      <c r="H23" s="146"/>
    </row>
    <row r="24" spans="2:8" ht="13.5" customHeight="1" x14ac:dyDescent="0.2">
      <c r="B24" s="16" t="s">
        <v>10</v>
      </c>
      <c r="C24" s="10">
        <v>1172360.0000000002</v>
      </c>
      <c r="D24" s="90"/>
      <c r="E24" s="10">
        <v>1117400</v>
      </c>
      <c r="F24" s="144"/>
      <c r="G24" s="10">
        <v>1211317</v>
      </c>
      <c r="H24" s="152"/>
    </row>
    <row r="25" spans="2:8" ht="13.5" customHeight="1" x14ac:dyDescent="0.2">
      <c r="B25" s="16" t="s">
        <v>11</v>
      </c>
      <c r="C25" s="10">
        <v>125179.99999999999</v>
      </c>
      <c r="D25" s="90"/>
      <c r="E25" s="10">
        <v>98600</v>
      </c>
      <c r="F25" s="144"/>
      <c r="G25" s="10">
        <v>143800</v>
      </c>
      <c r="H25" s="152"/>
    </row>
    <row r="26" spans="2:8" ht="13.5" customHeight="1" x14ac:dyDescent="0.2">
      <c r="B26" s="113" t="s">
        <v>12</v>
      </c>
      <c r="C26" s="118">
        <v>1296050</v>
      </c>
      <c r="D26" s="108"/>
      <c r="E26" s="118">
        <v>1249180</v>
      </c>
      <c r="F26" s="147"/>
      <c r="G26" s="118">
        <v>1348200</v>
      </c>
      <c r="H26" s="154"/>
    </row>
    <row r="27" spans="2:8" ht="13.5" customHeight="1" x14ac:dyDescent="0.2">
      <c r="B27" s="111"/>
      <c r="C27" s="11"/>
      <c r="D27" s="90"/>
      <c r="E27" s="11"/>
      <c r="F27" s="144"/>
      <c r="G27" s="11"/>
      <c r="H27" s="152"/>
    </row>
    <row r="28" spans="2:8" ht="13.5" customHeight="1" x14ac:dyDescent="0.2">
      <c r="B28" s="119" t="s">
        <v>27</v>
      </c>
      <c r="C28" s="61">
        <v>4905576.6020668456</v>
      </c>
      <c r="D28" s="130"/>
      <c r="E28" s="61">
        <v>4769480</v>
      </c>
      <c r="F28" s="145"/>
      <c r="G28" s="61">
        <v>5033500</v>
      </c>
      <c r="H28" s="153"/>
    </row>
    <row r="29" spans="2:8" ht="13.5" customHeight="1" x14ac:dyDescent="0.2">
      <c r="B29" s="17"/>
      <c r="C29" s="74"/>
      <c r="D29" s="74"/>
      <c r="E29" s="74"/>
      <c r="F29" s="148"/>
      <c r="G29" s="74"/>
      <c r="H29" s="148"/>
    </row>
    <row r="30" spans="2:8" s="51" customFormat="1" ht="13.5" customHeight="1" x14ac:dyDescent="0.2">
      <c r="B30" s="17" t="s">
        <v>66</v>
      </c>
      <c r="C30" s="74"/>
      <c r="D30" s="74"/>
      <c r="E30" s="74"/>
      <c r="F30" s="148"/>
      <c r="G30" s="74"/>
      <c r="H30" s="148"/>
    </row>
    <row r="31" spans="2:8" ht="13.5" customHeight="1" x14ac:dyDescent="0.2">
      <c r="B31" s="16" t="s">
        <v>67</v>
      </c>
      <c r="C31" s="10">
        <v>2506600</v>
      </c>
      <c r="D31" s="90"/>
      <c r="E31" s="10">
        <v>2458700</v>
      </c>
      <c r="F31" s="144"/>
      <c r="G31" s="10">
        <v>2568600</v>
      </c>
      <c r="H31" s="152"/>
    </row>
    <row r="32" spans="2:8" ht="13.5" customHeight="1" x14ac:dyDescent="0.2">
      <c r="B32" s="16" t="s">
        <v>68</v>
      </c>
      <c r="C32" s="10">
        <v>457700.00000000006</v>
      </c>
      <c r="D32" s="90"/>
      <c r="E32" s="10">
        <v>215000</v>
      </c>
      <c r="F32" s="144"/>
      <c r="G32" s="10">
        <v>499500</v>
      </c>
      <c r="H32" s="152"/>
    </row>
    <row r="33" spans="2:8" s="51" customFormat="1" ht="13.5" customHeight="1" x14ac:dyDescent="0.2">
      <c r="B33" s="120" t="s">
        <v>69</v>
      </c>
      <c r="C33" s="133">
        <v>2931300</v>
      </c>
      <c r="D33" s="134"/>
      <c r="E33" s="133">
        <v>2528600</v>
      </c>
      <c r="F33" s="149"/>
      <c r="G33" s="133">
        <v>3013800</v>
      </c>
      <c r="H33" s="155"/>
    </row>
    <row r="34" spans="2:8" ht="12" customHeight="1" x14ac:dyDescent="0.2">
      <c r="B34" s="23"/>
      <c r="C34" s="99"/>
      <c r="D34" s="56"/>
      <c r="E34" s="99"/>
      <c r="F34" s="144"/>
      <c r="G34" s="99"/>
      <c r="H34" s="156"/>
    </row>
    <row r="35" spans="2:8" ht="12" customHeight="1" x14ac:dyDescent="0.2">
      <c r="B35" s="8"/>
      <c r="C35" s="102"/>
      <c r="D35" s="103"/>
      <c r="E35" s="102">
        <v>0</v>
      </c>
      <c r="F35" s="150"/>
      <c r="G35" s="102">
        <v>0</v>
      </c>
      <c r="H35" s="157"/>
    </row>
    <row r="36" spans="2:8" ht="12" customHeight="1" x14ac:dyDescent="0.2">
      <c r="B36" s="12" t="s">
        <v>14</v>
      </c>
      <c r="C36" s="96"/>
      <c r="D36" s="96"/>
      <c r="E36" s="96"/>
      <c r="F36" s="151"/>
      <c r="G36" s="96"/>
      <c r="H36" s="151"/>
    </row>
    <row r="37" spans="2:8" ht="13.5" customHeight="1" x14ac:dyDescent="0.2">
      <c r="B37" s="111"/>
      <c r="C37" s="11"/>
      <c r="D37" s="90"/>
      <c r="E37" s="11"/>
      <c r="F37" s="144"/>
      <c r="G37" s="11"/>
      <c r="H37" s="152"/>
    </row>
    <row r="38" spans="2:8" ht="13.5" customHeight="1" x14ac:dyDescent="0.2">
      <c r="B38" s="75" t="s">
        <v>22</v>
      </c>
      <c r="C38" s="11"/>
      <c r="D38" s="90"/>
      <c r="E38" s="11"/>
      <c r="F38" s="144"/>
      <c r="G38" s="11"/>
      <c r="H38" s="152"/>
    </row>
    <row r="39" spans="2:8" ht="13.5" customHeight="1" x14ac:dyDescent="0.2">
      <c r="B39" s="112" t="s">
        <v>55</v>
      </c>
      <c r="C39" s="11"/>
      <c r="D39" s="90"/>
      <c r="E39" s="11"/>
      <c r="F39" s="144"/>
      <c r="G39" s="11"/>
      <c r="H39" s="152"/>
    </row>
    <row r="40" spans="2:8" ht="13.5" customHeight="1" x14ac:dyDescent="0.2">
      <c r="B40" s="63" t="s">
        <v>51</v>
      </c>
      <c r="C40" s="114">
        <v>581.66747224741766</v>
      </c>
      <c r="D40" s="90"/>
      <c r="E40" s="114">
        <v>553.38412077697626</v>
      </c>
      <c r="F40" s="57"/>
      <c r="G40" s="114">
        <v>596.55893612385978</v>
      </c>
      <c r="H40" s="59"/>
    </row>
    <row r="41" spans="2:8" ht="13.5" customHeight="1" x14ac:dyDescent="0.2">
      <c r="B41" s="63" t="s">
        <v>52</v>
      </c>
      <c r="C41" s="114">
        <v>636.80668472062609</v>
      </c>
      <c r="D41" s="90"/>
      <c r="E41" s="114">
        <v>621.91491267406991</v>
      </c>
      <c r="F41" s="57"/>
      <c r="G41" s="114">
        <v>681.7807279150303</v>
      </c>
      <c r="H41" s="59"/>
    </row>
    <row r="42" spans="2:8" ht="13.5" customHeight="1" x14ac:dyDescent="0.2">
      <c r="B42" s="63" t="s">
        <v>53</v>
      </c>
      <c r="C42" s="114">
        <v>226.34751496107245</v>
      </c>
      <c r="D42" s="90"/>
      <c r="E42" s="114">
        <v>219.54005857617429</v>
      </c>
      <c r="F42" s="57"/>
      <c r="G42" s="114">
        <v>275.68292033470772</v>
      </c>
      <c r="H42" s="59"/>
    </row>
    <row r="43" spans="2:8" s="65" customFormat="1" ht="13.5" customHeight="1" x14ac:dyDescent="0.2">
      <c r="B43" s="64" t="s">
        <v>57</v>
      </c>
      <c r="C43" s="115">
        <v>1454.7049072681809</v>
      </c>
      <c r="D43" s="108"/>
      <c r="E43" s="115">
        <v>1409.2302428604412</v>
      </c>
      <c r="F43" s="165"/>
      <c r="G43" s="115">
        <v>1489.9323461028973</v>
      </c>
      <c r="H43" s="110"/>
    </row>
    <row r="44" spans="2:8" ht="13.5" customHeight="1" x14ac:dyDescent="0.2">
      <c r="B44" s="63" t="s">
        <v>54</v>
      </c>
      <c r="C44" s="114">
        <v>501.76271496211194</v>
      </c>
      <c r="D44" s="90"/>
      <c r="E44" s="114">
        <v>477.47523514367998</v>
      </c>
      <c r="F44" s="57"/>
      <c r="G44" s="114">
        <v>557.73829499999999</v>
      </c>
      <c r="H44" s="59"/>
    </row>
    <row r="45" spans="2:8" s="65" customFormat="1" ht="13.5" customHeight="1" x14ac:dyDescent="0.2">
      <c r="B45" s="64" t="s">
        <v>58</v>
      </c>
      <c r="C45" s="115">
        <v>1954.7539899984956</v>
      </c>
      <c r="D45" s="108"/>
      <c r="E45" s="115">
        <v>1897.2543868248194</v>
      </c>
      <c r="F45" s="165"/>
      <c r="G45" s="115">
        <v>2047.6706411028972</v>
      </c>
      <c r="H45" s="110"/>
    </row>
    <row r="46" spans="2:8" ht="13.5" customHeight="1" x14ac:dyDescent="0.2">
      <c r="B46" s="63" t="s">
        <v>13</v>
      </c>
      <c r="C46" s="114">
        <v>144.12755991678225</v>
      </c>
      <c r="D46" s="90"/>
      <c r="E46" s="114">
        <v>92.470000000000013</v>
      </c>
      <c r="F46" s="57"/>
      <c r="G46" s="114">
        <v>202.16633999999999</v>
      </c>
      <c r="H46" s="59"/>
    </row>
    <row r="47" spans="2:8" ht="13.5" customHeight="1" x14ac:dyDescent="0.2">
      <c r="B47" s="63" t="s">
        <v>56</v>
      </c>
      <c r="C47" s="114">
        <v>459.50400000000002</v>
      </c>
      <c r="D47" s="90"/>
      <c r="E47" s="114">
        <v>419.06902624383895</v>
      </c>
      <c r="F47" s="57"/>
      <c r="G47" s="114">
        <v>529.72863000000007</v>
      </c>
      <c r="H47" s="59"/>
    </row>
    <row r="48" spans="2:8" ht="13.5" customHeight="1" x14ac:dyDescent="0.2">
      <c r="B48" s="113" t="s">
        <v>15</v>
      </c>
      <c r="C48" s="87">
        <v>2573.5142613646403</v>
      </c>
      <c r="D48" s="130"/>
      <c r="E48" s="87">
        <v>2471.2112849799496</v>
      </c>
      <c r="F48" s="58"/>
      <c r="G48" s="87">
        <v>2663.7600161028972</v>
      </c>
      <c r="H48" s="132"/>
    </row>
    <row r="49" spans="2:8" ht="13.5" customHeight="1" x14ac:dyDescent="0.2">
      <c r="B49" s="75"/>
      <c r="C49" s="86"/>
      <c r="D49" s="108"/>
      <c r="E49" s="86"/>
      <c r="F49" s="109"/>
      <c r="G49" s="86"/>
      <c r="H49" s="110"/>
    </row>
    <row r="50" spans="2:8" ht="13.5" customHeight="1" x14ac:dyDescent="0.2">
      <c r="B50" s="75" t="s">
        <v>16</v>
      </c>
      <c r="C50" s="86">
        <v>2573.5142613646403</v>
      </c>
      <c r="D50" s="108"/>
      <c r="E50" s="86">
        <v>2471.2112849799496</v>
      </c>
      <c r="F50" s="109"/>
      <c r="G50" s="86">
        <v>2663.7600161028972</v>
      </c>
      <c r="H50" s="110"/>
    </row>
    <row r="51" spans="2:8" ht="13.5" customHeight="1" x14ac:dyDescent="0.2">
      <c r="B51" s="16" t="s">
        <v>19</v>
      </c>
      <c r="C51" s="114">
        <v>-1228.7674432784204</v>
      </c>
      <c r="D51" s="90"/>
      <c r="E51" s="114">
        <v>-1177.7098385822669</v>
      </c>
      <c r="F51" s="56"/>
      <c r="G51" s="114">
        <v>-1274.7973144581833</v>
      </c>
      <c r="H51" s="59"/>
    </row>
    <row r="52" spans="2:8" ht="12.75" customHeight="1" x14ac:dyDescent="0.2">
      <c r="B52" s="121" t="s">
        <v>20</v>
      </c>
      <c r="C52" s="87">
        <v>1344.7468180862199</v>
      </c>
      <c r="D52" s="130"/>
      <c r="E52" s="87">
        <v>1293.5014463976827</v>
      </c>
      <c r="F52" s="58"/>
      <c r="G52" s="87">
        <v>1388.9627016447139</v>
      </c>
      <c r="H52" s="132"/>
    </row>
    <row r="53" spans="2:8" ht="12.75" customHeight="1" x14ac:dyDescent="0.2">
      <c r="B53" s="122" t="s">
        <v>21</v>
      </c>
      <c r="C53" s="98">
        <v>0.52253326833057845</v>
      </c>
      <c r="D53" s="90"/>
      <c r="E53" s="98">
        <v>0.52342810760844261</v>
      </c>
      <c r="F53" s="57"/>
      <c r="G53" s="98">
        <v>0.52142936797916872</v>
      </c>
      <c r="H53" s="60"/>
    </row>
    <row r="54" spans="2:8" ht="13.5" customHeight="1" x14ac:dyDescent="0.2">
      <c r="B54" s="18" t="s">
        <v>1</v>
      </c>
      <c r="C54" s="139">
        <v>-694.26544763259972</v>
      </c>
      <c r="D54" s="140"/>
      <c r="E54" s="139">
        <v>-617.64342272751367</v>
      </c>
      <c r="F54" s="166"/>
      <c r="G54" s="139">
        <v>-767.72905986371325</v>
      </c>
      <c r="H54" s="167"/>
    </row>
    <row r="55" spans="2:8" ht="13.5" customHeight="1" x14ac:dyDescent="0.2">
      <c r="B55" s="16" t="s">
        <v>17</v>
      </c>
      <c r="C55" s="114">
        <v>-18.5</v>
      </c>
      <c r="D55" s="90"/>
      <c r="E55" s="114">
        <v>-5</v>
      </c>
      <c r="F55" s="57"/>
      <c r="G55" s="114">
        <v>-40</v>
      </c>
      <c r="H55" s="59"/>
    </row>
    <row r="56" spans="2:8" ht="13.5" customHeight="1" x14ac:dyDescent="0.2">
      <c r="B56" s="16" t="s">
        <v>18</v>
      </c>
      <c r="C56" s="114">
        <v>0</v>
      </c>
      <c r="D56" s="90"/>
      <c r="E56" s="114">
        <v>-7</v>
      </c>
      <c r="F56" s="57"/>
      <c r="G56" s="114">
        <v>4</v>
      </c>
      <c r="H56" s="59"/>
    </row>
    <row r="57" spans="2:8" ht="13.5" customHeight="1" x14ac:dyDescent="0.2">
      <c r="B57" s="16" t="s">
        <v>44</v>
      </c>
      <c r="C57" s="141">
        <v>0</v>
      </c>
      <c r="D57" s="159"/>
      <c r="E57" s="141">
        <v>0</v>
      </c>
      <c r="F57" s="43"/>
      <c r="G57" s="141">
        <v>0</v>
      </c>
      <c r="H57" s="142"/>
    </row>
    <row r="58" spans="2:8" ht="13.5" customHeight="1" x14ac:dyDescent="0.2">
      <c r="B58" s="113" t="s">
        <v>45</v>
      </c>
      <c r="C58" s="87">
        <v>644.37761909992378</v>
      </c>
      <c r="D58" s="130"/>
      <c r="E58" s="87">
        <v>527.50144639768268</v>
      </c>
      <c r="F58" s="58"/>
      <c r="G58" s="87">
        <v>713.75156448892255</v>
      </c>
      <c r="H58" s="132"/>
    </row>
    <row r="59" spans="2:8" ht="13.5" customHeight="1" x14ac:dyDescent="0.2">
      <c r="B59" s="16" t="s">
        <v>23</v>
      </c>
      <c r="C59" s="114">
        <v>-221.98104214014336</v>
      </c>
      <c r="D59" s="90"/>
      <c r="E59" s="114">
        <v>-329.7</v>
      </c>
      <c r="F59" s="56"/>
      <c r="G59" s="114">
        <v>-63.863499999999988</v>
      </c>
      <c r="H59" s="59"/>
    </row>
    <row r="60" spans="2:8" ht="13.5" customHeight="1" x14ac:dyDescent="0.2">
      <c r="B60" s="16" t="s">
        <v>30</v>
      </c>
      <c r="C60" s="114">
        <v>0</v>
      </c>
      <c r="D60" s="90"/>
      <c r="E60" s="114">
        <v>-10</v>
      </c>
      <c r="F60" s="56"/>
      <c r="G60" s="114">
        <v>0</v>
      </c>
      <c r="H60" s="59"/>
    </row>
    <row r="61" spans="2:8" ht="13.5" customHeight="1" x14ac:dyDescent="0.2">
      <c r="B61" s="16" t="s">
        <v>184</v>
      </c>
      <c r="C61" s="114">
        <v>0</v>
      </c>
      <c r="D61" s="158"/>
      <c r="E61" s="114">
        <v>-28</v>
      </c>
      <c r="F61" s="56"/>
      <c r="G61" s="114">
        <v>0</v>
      </c>
      <c r="H61" s="59"/>
    </row>
    <row r="62" spans="2:8" ht="13.5" customHeight="1" x14ac:dyDescent="0.2">
      <c r="B62" s="16" t="s">
        <v>59</v>
      </c>
      <c r="C62" s="114">
        <v>0</v>
      </c>
      <c r="D62" s="90"/>
      <c r="E62" s="114">
        <v>-0.7</v>
      </c>
      <c r="F62" s="56"/>
      <c r="G62" s="114">
        <v>4.4000000000000004</v>
      </c>
      <c r="H62" s="59"/>
    </row>
    <row r="63" spans="2:8" ht="13.5" customHeight="1" x14ac:dyDescent="0.2">
      <c r="B63" s="16" t="s">
        <v>115</v>
      </c>
      <c r="C63" s="141">
        <v>0</v>
      </c>
      <c r="D63" s="159"/>
      <c r="E63" s="141">
        <v>0</v>
      </c>
      <c r="F63" s="136"/>
      <c r="G63" s="141">
        <v>0</v>
      </c>
      <c r="H63" s="142"/>
    </row>
    <row r="64" spans="2:8" ht="13.5" customHeight="1" x14ac:dyDescent="0.2">
      <c r="B64" s="113" t="s">
        <v>24</v>
      </c>
      <c r="C64" s="87">
        <v>401.84402435531456</v>
      </c>
      <c r="D64" s="90"/>
      <c r="E64" s="87">
        <v>338.86573999953362</v>
      </c>
      <c r="F64" s="131"/>
      <c r="G64" s="224">
        <v>584.65736956718729</v>
      </c>
      <c r="H64" s="132"/>
    </row>
    <row r="65" spans="2:8" ht="13.5" customHeight="1" x14ac:dyDescent="0.2">
      <c r="B65" s="16" t="s">
        <v>25</v>
      </c>
      <c r="C65" s="141">
        <v>-120.50861430297483</v>
      </c>
      <c r="D65" s="135"/>
      <c r="E65" s="141">
        <v>-47.433178552271329</v>
      </c>
      <c r="F65" s="136"/>
      <c r="G65" s="225">
        <v>-192.93693195717182</v>
      </c>
      <c r="H65" s="142"/>
    </row>
    <row r="66" spans="2:8" ht="13.5" customHeight="1" x14ac:dyDescent="0.2">
      <c r="B66" s="113" t="s">
        <v>26</v>
      </c>
      <c r="C66" s="87">
        <v>293.3461377793796</v>
      </c>
      <c r="D66" s="90"/>
      <c r="E66" s="87">
        <v>239.9416562921578</v>
      </c>
      <c r="F66" s="131"/>
      <c r="G66" s="87">
        <v>391.72043761001544</v>
      </c>
      <c r="H66" s="132"/>
    </row>
    <row r="67" spans="2:8" ht="13.5" customHeight="1" x14ac:dyDescent="0.2">
      <c r="B67" s="75"/>
      <c r="C67" s="86"/>
      <c r="D67" s="108"/>
      <c r="E67" s="86"/>
      <c r="F67" s="109"/>
      <c r="G67" s="86"/>
      <c r="H67" s="110"/>
    </row>
    <row r="68" spans="2:8" ht="13.5" customHeight="1" x14ac:dyDescent="0.2">
      <c r="B68" s="75" t="s">
        <v>183</v>
      </c>
      <c r="C68" s="86"/>
      <c r="D68" s="108"/>
      <c r="E68" s="86"/>
      <c r="F68" s="109"/>
      <c r="G68" s="86"/>
      <c r="H68" s="110"/>
    </row>
    <row r="69" spans="2:8" ht="13.5" customHeight="1" x14ac:dyDescent="0.2">
      <c r="B69" s="16" t="s">
        <v>20</v>
      </c>
      <c r="C69" s="114">
        <f>C52</f>
        <v>1344.7468180862199</v>
      </c>
      <c r="D69" s="90"/>
      <c r="E69" s="114">
        <v>1293.5014463976827</v>
      </c>
      <c r="F69" s="56"/>
      <c r="G69" s="114">
        <v>1388.9627016447139</v>
      </c>
      <c r="H69" s="59"/>
    </row>
    <row r="70" spans="2:8" ht="13.5" customHeight="1" x14ac:dyDescent="0.2">
      <c r="B70" s="16" t="s">
        <v>174</v>
      </c>
      <c r="C70" s="114">
        <v>-201.5820923737603</v>
      </c>
      <c r="D70" s="90"/>
      <c r="E70" s="114">
        <v>-178.36571408060311</v>
      </c>
      <c r="F70" s="56"/>
      <c r="G70" s="114">
        <v>-245.79192136674004</v>
      </c>
      <c r="H70" s="59"/>
    </row>
    <row r="71" spans="2:8" s="51" customFormat="1" ht="13.5" customHeight="1" x14ac:dyDescent="0.2">
      <c r="B71" s="16" t="s">
        <v>175</v>
      </c>
      <c r="C71" s="114">
        <v>-100.89707650102514</v>
      </c>
      <c r="D71" s="158"/>
      <c r="E71" s="114">
        <v>-70.508614302974834</v>
      </c>
      <c r="F71" s="56"/>
      <c r="G71" s="114">
        <v>-140</v>
      </c>
      <c r="H71" s="59"/>
    </row>
    <row r="72" spans="2:8" s="51" customFormat="1" ht="13.5" customHeight="1" x14ac:dyDescent="0.2">
      <c r="B72" s="16" t="s">
        <v>176</v>
      </c>
      <c r="C72" s="114">
        <v>-10</v>
      </c>
      <c r="D72" s="90"/>
      <c r="E72" s="114">
        <v>-125</v>
      </c>
      <c r="F72" s="56"/>
      <c r="G72" s="114">
        <v>17.837189241182941</v>
      </c>
      <c r="H72" s="59"/>
    </row>
    <row r="73" spans="2:8" ht="13.5" customHeight="1" x14ac:dyDescent="0.2">
      <c r="B73" s="16" t="s">
        <v>177</v>
      </c>
      <c r="C73" s="114">
        <v>-516.01114383476056</v>
      </c>
      <c r="D73" s="158"/>
      <c r="E73" s="114">
        <v>-272.7600000000001</v>
      </c>
      <c r="F73" s="56"/>
      <c r="G73" s="114">
        <v>-675.99164245822965</v>
      </c>
      <c r="H73" s="59"/>
    </row>
    <row r="74" spans="2:8" s="51" customFormat="1" x14ac:dyDescent="0.2">
      <c r="B74" s="16" t="s">
        <v>178</v>
      </c>
      <c r="C74" s="141">
        <v>0</v>
      </c>
      <c r="D74" s="159"/>
      <c r="E74" s="141">
        <v>-233.14000000000004</v>
      </c>
      <c r="F74" s="136"/>
      <c r="G74" s="141">
        <v>57.615600269016568</v>
      </c>
      <c r="H74" s="142"/>
    </row>
    <row r="75" spans="2:8" s="51" customFormat="1" x14ac:dyDescent="0.2">
      <c r="B75" s="113" t="s">
        <v>179</v>
      </c>
      <c r="C75" s="87">
        <v>479.7863835746266</v>
      </c>
      <c r="D75" s="90"/>
      <c r="E75" s="87">
        <v>387.88094650156972</v>
      </c>
      <c r="F75" s="131"/>
      <c r="G75" s="87">
        <v>636.22951428650003</v>
      </c>
      <c r="H75" s="132"/>
    </row>
    <row r="76" spans="2:8" ht="12" customHeight="1" x14ac:dyDescent="0.2">
      <c r="B76" s="75"/>
      <c r="C76" s="86"/>
      <c r="D76" s="108"/>
      <c r="E76" s="86"/>
      <c r="F76" s="109"/>
      <c r="G76" s="86"/>
      <c r="H76" s="110"/>
    </row>
    <row r="77" spans="2:8" x14ac:dyDescent="0.2">
      <c r="B77" s="113" t="s">
        <v>180</v>
      </c>
      <c r="C77" s="87">
        <v>566.82712266765031</v>
      </c>
      <c r="D77" s="140"/>
      <c r="E77" s="87">
        <v>665.30421123425401</v>
      </c>
      <c r="F77" s="131"/>
      <c r="G77" s="87">
        <v>675.99164245822965</v>
      </c>
      <c r="H77" s="132"/>
    </row>
    <row r="78" spans="2:8" x14ac:dyDescent="0.2">
      <c r="B78" s="228" t="s">
        <v>29</v>
      </c>
      <c r="C78" s="248">
        <v>0.22025412144678874</v>
      </c>
      <c r="D78" s="230"/>
      <c r="E78" s="248">
        <v>0.26922190558046599</v>
      </c>
      <c r="F78" s="103"/>
      <c r="G78" s="248">
        <v>0.25377347747985607</v>
      </c>
      <c r="H78" s="232"/>
    </row>
    <row r="79" spans="2:8" x14ac:dyDescent="0.2">
      <c r="B79" s="23"/>
      <c r="C79" s="99"/>
      <c r="D79" s="56"/>
      <c r="E79" s="99"/>
      <c r="F79" s="144"/>
      <c r="G79" s="99"/>
      <c r="H79" s="156"/>
    </row>
    <row r="80" spans="2:8" x14ac:dyDescent="0.2">
      <c r="B80" s="12" t="s">
        <v>181</v>
      </c>
      <c r="C80" s="96"/>
      <c r="D80" s="96"/>
      <c r="E80" s="96"/>
      <c r="F80" s="151"/>
      <c r="G80" s="96"/>
      <c r="H80" s="151"/>
    </row>
    <row r="81" spans="2:8" x14ac:dyDescent="0.2">
      <c r="B81" s="16" t="s">
        <v>182</v>
      </c>
      <c r="C81" s="114">
        <v>3.0732373798527139</v>
      </c>
      <c r="D81" s="90"/>
      <c r="E81" s="114">
        <v>2.4617258919537668</v>
      </c>
      <c r="F81" s="56"/>
      <c r="G81" s="114">
        <v>3.3883522115082179</v>
      </c>
      <c r="H81" s="59"/>
    </row>
    <row r="82" spans="2:8" x14ac:dyDescent="0.2">
      <c r="B82" s="234" t="s">
        <v>120</v>
      </c>
      <c r="C82" s="249">
        <v>3.4793979136946218</v>
      </c>
      <c r="D82" s="105"/>
      <c r="E82" s="249">
        <v>2.6981243804677661</v>
      </c>
      <c r="F82" s="106"/>
      <c r="G82" s="249">
        <v>3.8476473060575311</v>
      </c>
      <c r="H82" s="232"/>
    </row>
    <row r="83" spans="2:8" x14ac:dyDescent="0.2">
      <c r="B83" s="227"/>
      <c r="C83" s="22"/>
      <c r="D83" s="35"/>
      <c r="E83" s="21"/>
      <c r="F83" s="38"/>
      <c r="G83" s="21"/>
      <c r="H83" s="38"/>
    </row>
    <row r="84" spans="2:8" x14ac:dyDescent="0.2">
      <c r="B84" s="46" t="s">
        <v>36</v>
      </c>
      <c r="D84" s="36"/>
      <c r="E84" s="26"/>
      <c r="F84" s="36"/>
      <c r="G84" s="26"/>
      <c r="H84" s="36"/>
    </row>
    <row r="85" spans="2:8" x14ac:dyDescent="0.2">
      <c r="B85" s="1" t="s">
        <v>35</v>
      </c>
      <c r="D85" s="36"/>
      <c r="E85" s="26"/>
      <c r="F85" s="36"/>
      <c r="G85" s="26"/>
      <c r="H85" s="36"/>
    </row>
    <row r="86" spans="2:8" x14ac:dyDescent="0.2">
      <c r="B86" s="263" t="s">
        <v>34</v>
      </c>
      <c r="C86" s="263"/>
      <c r="D86" s="263"/>
      <c r="E86" s="263"/>
      <c r="F86" s="263"/>
      <c r="G86" s="263"/>
      <c r="H86" s="263"/>
    </row>
    <row r="87" spans="2:8" x14ac:dyDescent="0.2">
      <c r="D87" s="36"/>
      <c r="F87" s="39"/>
      <c r="H87" s="39"/>
    </row>
    <row r="88" spans="2:8" x14ac:dyDescent="0.2">
      <c r="B88" s="1" t="s">
        <v>46</v>
      </c>
      <c r="D88" s="36"/>
      <c r="E88" s="25"/>
      <c r="F88" s="39"/>
      <c r="H88" s="39"/>
    </row>
  </sheetData>
  <mergeCells count="8">
    <mergeCell ref="B86:H86"/>
    <mergeCell ref="F8:F9"/>
    <mergeCell ref="G8:G9"/>
    <mergeCell ref="H8:H9"/>
    <mergeCell ref="B2:E2"/>
    <mergeCell ref="C8:C9"/>
    <mergeCell ref="D8:D9"/>
    <mergeCell ref="E8:E9"/>
  </mergeCells>
  <conditionalFormatting sqref="F81:F82 F14:F16 F19:F21 F24:F28 F31:F35 F37:F79">
    <cfRule type="cellIs" dxfId="77" priority="37" stopIfTrue="1" operator="equal">
      <formula>-1</formula>
    </cfRule>
    <cfRule type="cellIs" dxfId="76" priority="38" stopIfTrue="1" operator="equal">
      <formula>#DIV/0!</formula>
    </cfRule>
  </conditionalFormatting>
  <conditionalFormatting sqref="D78">
    <cfRule type="cellIs" dxfId="75" priority="7" stopIfTrue="1" operator="equal">
      <formula>-1</formula>
    </cfRule>
    <cfRule type="cellIs" dxfId="74" priority="8" stopIfTrue="1" operator="equal">
      <formula>#DIV/0!</formula>
    </cfRule>
  </conditionalFormatting>
  <conditionalFormatting sqref="D76">
    <cfRule type="cellIs" dxfId="73" priority="11" stopIfTrue="1" operator="equal">
      <formula>-1</formula>
    </cfRule>
    <cfRule type="cellIs" dxfId="72" priority="12" stopIfTrue="1" operator="equal">
      <formula>#DIV/0!</formula>
    </cfRule>
  </conditionalFormatting>
  <conditionalFormatting sqref="D77">
    <cfRule type="cellIs" dxfId="71" priority="9" stopIfTrue="1" operator="equal">
      <formula>-1</formula>
    </cfRule>
    <cfRule type="cellIs" dxfId="70" priority="10" stopIfTrue="1" operator="equal">
      <formula>#DIV/0!</formula>
    </cfRule>
  </conditionalFormatting>
  <conditionalFormatting sqref="D75">
    <cfRule type="cellIs" dxfId="69" priority="13" stopIfTrue="1" operator="equal">
      <formula>-1</formula>
    </cfRule>
    <cfRule type="cellIs" dxfId="68" priority="14" stopIfTrue="1" operator="equal">
      <formula>#DIV/0!</formula>
    </cfRule>
  </conditionalFormatting>
  <conditionalFormatting sqref="D82">
    <cfRule type="cellIs" dxfId="67" priority="1" stopIfTrue="1" operator="equal">
      <formula>-1</formula>
    </cfRule>
    <cfRule type="cellIs" dxfId="66" priority="2" stopIfTrue="1" operator="equal">
      <formula>#DIV/0!</formula>
    </cfRule>
  </conditionalFormatting>
  <conditionalFormatting sqref="D81">
    <cfRule type="cellIs" dxfId="65" priority="3" stopIfTrue="1" operator="equal">
      <formula>-1</formula>
    </cfRule>
    <cfRule type="cellIs" dxfId="64" priority="4" stopIfTrue="1" operator="equal">
      <formula>#DIV/0!</formula>
    </cfRule>
  </conditionalFormatting>
  <conditionalFormatting sqref="D14:D16 D19:D21 D24:D28 D31:D35 D37:D66 D83">
    <cfRule type="cellIs" dxfId="63" priority="23" stopIfTrue="1" operator="equal">
      <formula>-1</formula>
    </cfRule>
    <cfRule type="cellIs" dxfId="62" priority="24" stopIfTrue="1" operator="equal">
      <formula>#DIV/0!</formula>
    </cfRule>
  </conditionalFormatting>
  <conditionalFormatting sqref="D68">
    <cfRule type="cellIs" dxfId="61" priority="21" stopIfTrue="1" operator="equal">
      <formula>-1</formula>
    </cfRule>
    <cfRule type="cellIs" dxfId="60" priority="22" stopIfTrue="1" operator="equal">
      <formula>#DIV/0!</formula>
    </cfRule>
  </conditionalFormatting>
  <conditionalFormatting sqref="D67">
    <cfRule type="cellIs" dxfId="59" priority="17" stopIfTrue="1" operator="equal">
      <formula>-1</formula>
    </cfRule>
    <cfRule type="cellIs" dxfId="58" priority="18" stopIfTrue="1" operator="equal">
      <formula>#DIV/0!</formula>
    </cfRule>
  </conditionalFormatting>
  <conditionalFormatting sqref="D79">
    <cfRule type="cellIs" dxfId="57" priority="5" stopIfTrue="1" operator="equal">
      <formula>-1</formula>
    </cfRule>
    <cfRule type="cellIs" dxfId="56" priority="6" stopIfTrue="1" operator="equal">
      <formula>#DIV/0!</formula>
    </cfRule>
  </conditionalFormatting>
  <conditionalFormatting sqref="D69:D73">
    <cfRule type="cellIs" dxfId="55" priority="19" stopIfTrue="1" operator="equal">
      <formula>-1</formula>
    </cfRule>
    <cfRule type="cellIs" dxfId="54" priority="20" stopIfTrue="1" operator="equal">
      <formula>#DIV/0!</formula>
    </cfRule>
  </conditionalFormatting>
  <conditionalFormatting sqref="D74">
    <cfRule type="cellIs" dxfId="53" priority="15" stopIfTrue="1" operator="equal">
      <formula>-1</formula>
    </cfRule>
    <cfRule type="cellIs" dxfId="52" priority="16"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M88"/>
  <sheetViews>
    <sheetView showGridLines="0" topLeftCell="A37" zoomScale="90" zoomScaleNormal="100" workbookViewId="0">
      <selection activeCell="C82" sqref="C82:G82"/>
    </sheetView>
  </sheetViews>
  <sheetFormatPr defaultRowHeight="12" x14ac:dyDescent="0.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62" t="s">
        <v>94</v>
      </c>
      <c r="C2" s="262"/>
      <c r="D2" s="262"/>
      <c r="E2" s="262"/>
      <c r="F2" s="262"/>
      <c r="G2" s="262"/>
      <c r="H2" s="262"/>
    </row>
    <row r="3" spans="2:8" ht="18.75" thickBot="1" x14ac:dyDescent="0.3">
      <c r="B3" s="68"/>
      <c r="C3" s="68"/>
      <c r="D3" s="68"/>
      <c r="E3" s="68"/>
      <c r="F3" s="68"/>
      <c r="G3" s="68"/>
      <c r="H3" s="68"/>
    </row>
    <row r="4" spans="2:8" ht="19.5" thickTop="1" thickBot="1" x14ac:dyDescent="0.3">
      <c r="B4" s="45" t="s">
        <v>33</v>
      </c>
      <c r="C4" s="68"/>
      <c r="D4" s="68"/>
      <c r="E4" s="66"/>
      <c r="F4" s="66"/>
      <c r="G4" s="66"/>
      <c r="H4" s="66"/>
    </row>
    <row r="5" spans="2:8" ht="12.75" thickTop="1" x14ac:dyDescent="0.2"/>
    <row r="6" spans="2:8" x14ac:dyDescent="0.2">
      <c r="B6" s="28"/>
      <c r="C6" s="42"/>
      <c r="D6" s="29"/>
      <c r="E6" s="30"/>
      <c r="F6" s="30"/>
      <c r="G6" s="31"/>
      <c r="H6" s="31"/>
    </row>
    <row r="7" spans="2:8" x14ac:dyDescent="0.2">
      <c r="B7" s="30"/>
      <c r="C7" s="42"/>
      <c r="D7" s="23"/>
      <c r="E7" s="30"/>
      <c r="F7" s="30"/>
      <c r="G7" s="31"/>
      <c r="H7" s="31"/>
    </row>
    <row r="8" spans="2:8" ht="12.75" customHeight="1" x14ac:dyDescent="0.2">
      <c r="C8" s="264" t="s">
        <v>98</v>
      </c>
      <c r="D8" s="259"/>
      <c r="E8" s="264" t="s">
        <v>99</v>
      </c>
      <c r="F8" s="259"/>
      <c r="G8" s="264" t="s">
        <v>100</v>
      </c>
      <c r="H8" s="259"/>
    </row>
    <row r="9" spans="2:8" ht="19.5" customHeight="1" x14ac:dyDescent="0.2">
      <c r="C9" s="265"/>
      <c r="D9" s="260"/>
      <c r="E9" s="265"/>
      <c r="F9" s="260"/>
      <c r="G9" s="265"/>
      <c r="H9" s="260"/>
    </row>
    <row r="10" spans="2:8" ht="12" customHeight="1" x14ac:dyDescent="0.2">
      <c r="C10" s="4"/>
      <c r="D10" s="47"/>
      <c r="E10" s="3"/>
      <c r="F10" s="33"/>
      <c r="G10" s="3"/>
      <c r="H10" s="47"/>
    </row>
    <row r="11" spans="2:8" ht="15" customHeight="1" x14ac:dyDescent="0.2">
      <c r="B11" s="12" t="s">
        <v>28</v>
      </c>
      <c r="C11" s="14"/>
      <c r="D11" s="48"/>
      <c r="E11" s="15"/>
      <c r="F11" s="34"/>
      <c r="G11" s="15"/>
      <c r="H11" s="48"/>
    </row>
    <row r="12" spans="2:8" ht="13.5" customHeight="1" x14ac:dyDescent="0.2">
      <c r="B12" s="16"/>
      <c r="C12" s="5"/>
      <c r="D12" s="49"/>
      <c r="E12" s="3"/>
      <c r="F12" s="33"/>
      <c r="G12" s="3"/>
      <c r="H12" s="49"/>
    </row>
    <row r="13" spans="2:8" ht="13.5" customHeight="1" x14ac:dyDescent="0.2">
      <c r="B13" s="17" t="s">
        <v>2</v>
      </c>
      <c r="C13" s="5"/>
      <c r="D13" s="49"/>
      <c r="E13" s="3"/>
      <c r="F13" s="33"/>
      <c r="G13" s="3"/>
      <c r="H13" s="59"/>
    </row>
    <row r="14" spans="2:8" ht="13.5" customHeight="1" x14ac:dyDescent="0.2">
      <c r="B14" s="16" t="s">
        <v>5</v>
      </c>
      <c r="C14" s="10">
        <v>139700</v>
      </c>
      <c r="D14" s="90"/>
      <c r="E14" s="10">
        <v>88100</v>
      </c>
      <c r="F14" s="144"/>
      <c r="G14" s="10">
        <v>188299.70000000004</v>
      </c>
      <c r="H14" s="152"/>
    </row>
    <row r="15" spans="2:8" ht="13.5" customHeight="1" x14ac:dyDescent="0.2">
      <c r="B15" s="16" t="s">
        <v>4</v>
      </c>
      <c r="C15" s="10">
        <v>1731456.0000000002</v>
      </c>
      <c r="D15" s="90"/>
      <c r="E15" s="10">
        <v>1696700</v>
      </c>
      <c r="F15" s="144"/>
      <c r="G15" s="10">
        <v>1861600</v>
      </c>
      <c r="H15" s="152"/>
    </row>
    <row r="16" spans="2:8" ht="13.5" customHeight="1" x14ac:dyDescent="0.2">
      <c r="B16" s="113" t="s">
        <v>0</v>
      </c>
      <c r="C16" s="61">
        <v>1877976</v>
      </c>
      <c r="D16" s="130"/>
      <c r="E16" s="61">
        <v>1792100</v>
      </c>
      <c r="F16" s="145"/>
      <c r="G16" s="61">
        <v>2049899.7</v>
      </c>
      <c r="H16" s="153"/>
    </row>
    <row r="17" spans="2:8" ht="13.5" customHeight="1" x14ac:dyDescent="0.2">
      <c r="B17" s="16"/>
      <c r="C17" s="9"/>
      <c r="D17" s="9"/>
      <c r="E17" s="9"/>
      <c r="F17" s="146"/>
      <c r="G17" s="9"/>
      <c r="H17" s="146"/>
    </row>
    <row r="18" spans="2:8" ht="13.5" customHeight="1" x14ac:dyDescent="0.2">
      <c r="B18" s="17" t="s">
        <v>3</v>
      </c>
      <c r="C18" s="9"/>
      <c r="D18" s="9"/>
      <c r="E18" s="9"/>
      <c r="F18" s="146"/>
      <c r="G18" s="9"/>
      <c r="H18" s="146"/>
    </row>
    <row r="19" spans="2:8" ht="13.5" customHeight="1" x14ac:dyDescent="0.2">
      <c r="B19" s="16" t="s">
        <v>6</v>
      </c>
      <c r="C19" s="10">
        <v>1502350</v>
      </c>
      <c r="D19" s="90"/>
      <c r="E19" s="10">
        <v>1460200</v>
      </c>
      <c r="F19" s="144"/>
      <c r="G19" s="10">
        <v>1628185.4106552007</v>
      </c>
      <c r="H19" s="152"/>
    </row>
    <row r="20" spans="2:8" ht="13.5" customHeight="1" x14ac:dyDescent="0.2">
      <c r="B20" s="16" t="s">
        <v>7</v>
      </c>
      <c r="C20" s="10">
        <v>205203</v>
      </c>
      <c r="D20" s="90"/>
      <c r="E20" s="10">
        <v>150900</v>
      </c>
      <c r="F20" s="144"/>
      <c r="G20" s="10">
        <v>244700</v>
      </c>
      <c r="H20" s="152"/>
    </row>
    <row r="21" spans="2:8" ht="13.5" customHeight="1" x14ac:dyDescent="0.2">
      <c r="B21" s="113" t="s">
        <v>8</v>
      </c>
      <c r="C21" s="61">
        <v>1713662.9173391981</v>
      </c>
      <c r="D21" s="130"/>
      <c r="E21" s="61">
        <v>1638399.9999999998</v>
      </c>
      <c r="F21" s="145"/>
      <c r="G21" s="61">
        <v>1788200</v>
      </c>
      <c r="H21" s="153"/>
    </row>
    <row r="22" spans="2:8" ht="13.5" customHeight="1" x14ac:dyDescent="0.2">
      <c r="B22" s="16"/>
      <c r="C22" s="9"/>
      <c r="D22" s="9"/>
      <c r="E22" s="9"/>
      <c r="F22" s="146"/>
      <c r="G22" s="9"/>
      <c r="H22" s="146"/>
    </row>
    <row r="23" spans="2:8" ht="13.5" customHeight="1" x14ac:dyDescent="0.2">
      <c r="B23" s="17" t="s">
        <v>9</v>
      </c>
      <c r="C23" s="9"/>
      <c r="D23" s="9"/>
      <c r="E23" s="9"/>
      <c r="F23" s="146"/>
      <c r="G23" s="9"/>
      <c r="H23" s="146"/>
    </row>
    <row r="24" spans="2:8" ht="13.5" customHeight="1" x14ac:dyDescent="0.2">
      <c r="B24" s="16" t="s">
        <v>10</v>
      </c>
      <c r="C24" s="10">
        <v>1178364</v>
      </c>
      <c r="D24" s="90"/>
      <c r="E24" s="10">
        <v>1103500.0000000009</v>
      </c>
      <c r="F24" s="144"/>
      <c r="G24" s="10">
        <v>1238720</v>
      </c>
      <c r="H24" s="152"/>
    </row>
    <row r="25" spans="2:8" ht="13.5" customHeight="1" x14ac:dyDescent="0.2">
      <c r="B25" s="16" t="s">
        <v>11</v>
      </c>
      <c r="C25" s="10">
        <v>131479.99999999997</v>
      </c>
      <c r="D25" s="90"/>
      <c r="E25" s="10">
        <v>98600</v>
      </c>
      <c r="F25" s="144"/>
      <c r="G25" s="10">
        <v>163800</v>
      </c>
      <c r="H25" s="152"/>
    </row>
    <row r="26" spans="2:8" ht="13.5" customHeight="1" x14ac:dyDescent="0.2">
      <c r="B26" s="113" t="s">
        <v>12</v>
      </c>
      <c r="C26" s="118">
        <v>1298600.0000000002</v>
      </c>
      <c r="D26" s="108"/>
      <c r="E26" s="118">
        <v>1224400.0000000002</v>
      </c>
      <c r="F26" s="147"/>
      <c r="G26" s="118">
        <v>1376200</v>
      </c>
      <c r="H26" s="154"/>
    </row>
    <row r="27" spans="2:8" ht="13.5" customHeight="1" x14ac:dyDescent="0.2">
      <c r="B27" s="111"/>
      <c r="C27" s="11"/>
      <c r="D27" s="90"/>
      <c r="E27" s="11"/>
      <c r="F27" s="144"/>
      <c r="G27" s="11"/>
      <c r="H27" s="152"/>
    </row>
    <row r="28" spans="2:8" ht="13.5" customHeight="1" x14ac:dyDescent="0.2">
      <c r="B28" s="119" t="s">
        <v>27</v>
      </c>
      <c r="C28" s="61">
        <v>4897782.0372295994</v>
      </c>
      <c r="D28" s="130"/>
      <c r="E28" s="61">
        <v>4654900</v>
      </c>
      <c r="F28" s="145"/>
      <c r="G28" s="61">
        <v>5061500</v>
      </c>
      <c r="H28" s="153"/>
    </row>
    <row r="29" spans="2:8" ht="13.5" customHeight="1" x14ac:dyDescent="0.2">
      <c r="B29" s="17"/>
      <c r="C29" s="74"/>
      <c r="D29" s="74"/>
      <c r="E29" s="74"/>
      <c r="F29" s="148"/>
      <c r="G29" s="74"/>
      <c r="H29" s="148"/>
    </row>
    <row r="30" spans="2:8" s="51" customFormat="1" ht="13.5" customHeight="1" x14ac:dyDescent="0.2">
      <c r="B30" s="17" t="s">
        <v>66</v>
      </c>
      <c r="C30" s="74"/>
      <c r="D30" s="74"/>
      <c r="E30" s="74"/>
      <c r="F30" s="148"/>
      <c r="G30" s="74"/>
      <c r="H30" s="148"/>
    </row>
    <row r="31" spans="2:8" ht="13.5" customHeight="1" x14ac:dyDescent="0.2">
      <c r="B31" s="16" t="s">
        <v>67</v>
      </c>
      <c r="C31" s="10">
        <v>2582600</v>
      </c>
      <c r="D31" s="90"/>
      <c r="E31" s="10">
        <v>2516600</v>
      </c>
      <c r="F31" s="144"/>
      <c r="G31" s="10">
        <v>2708600</v>
      </c>
      <c r="H31" s="152"/>
    </row>
    <row r="32" spans="2:8" ht="13.5" customHeight="1" x14ac:dyDescent="0.2">
      <c r="B32" s="16" t="s">
        <v>68</v>
      </c>
      <c r="C32" s="10">
        <v>431200.00000000006</v>
      </c>
      <c r="D32" s="90"/>
      <c r="E32" s="10">
        <v>161000</v>
      </c>
      <c r="F32" s="144"/>
      <c r="G32" s="10">
        <v>499500</v>
      </c>
      <c r="H32" s="152"/>
    </row>
    <row r="33" spans="2:10" s="51" customFormat="1" ht="12.75" customHeight="1" x14ac:dyDescent="0.2">
      <c r="B33" s="120" t="s">
        <v>69</v>
      </c>
      <c r="C33" s="133">
        <v>2983800</v>
      </c>
      <c r="D33" s="134"/>
      <c r="E33" s="133">
        <v>2753000</v>
      </c>
      <c r="F33" s="149"/>
      <c r="G33" s="133">
        <v>3118800</v>
      </c>
      <c r="H33" s="155"/>
    </row>
    <row r="34" spans="2:10" x14ac:dyDescent="0.2">
      <c r="B34" s="23"/>
      <c r="C34" s="99"/>
      <c r="D34" s="56"/>
      <c r="E34" s="99"/>
      <c r="F34" s="144"/>
      <c r="G34" s="99"/>
      <c r="H34" s="156"/>
    </row>
    <row r="35" spans="2:10" x14ac:dyDescent="0.2">
      <c r="B35" s="8"/>
      <c r="C35" s="102"/>
      <c r="D35" s="103"/>
      <c r="E35" s="102"/>
      <c r="F35" s="150"/>
      <c r="G35" s="102"/>
      <c r="H35" s="157"/>
    </row>
    <row r="36" spans="2:10" ht="15" customHeight="1" x14ac:dyDescent="0.2">
      <c r="B36" s="12" t="s">
        <v>14</v>
      </c>
      <c r="C36" s="96"/>
      <c r="D36" s="96"/>
      <c r="E36" s="96"/>
      <c r="F36" s="151"/>
      <c r="G36" s="96"/>
      <c r="H36" s="151"/>
    </row>
    <row r="37" spans="2:10" ht="13.5" customHeight="1" x14ac:dyDescent="0.2">
      <c r="B37" s="111"/>
      <c r="C37" s="11"/>
      <c r="D37" s="90"/>
      <c r="E37" s="11"/>
      <c r="F37" s="144"/>
      <c r="G37" s="11"/>
      <c r="H37" s="152"/>
    </row>
    <row r="38" spans="2:10" ht="13.5" customHeight="1" x14ac:dyDescent="0.2">
      <c r="B38" s="75" t="s">
        <v>22</v>
      </c>
      <c r="C38" s="11"/>
      <c r="D38" s="90"/>
      <c r="E38" s="11"/>
      <c r="F38" s="144"/>
      <c r="G38" s="11"/>
      <c r="H38" s="152"/>
    </row>
    <row r="39" spans="2:10" ht="13.5" customHeight="1" x14ac:dyDescent="0.2">
      <c r="B39" s="112" t="s">
        <v>55</v>
      </c>
      <c r="C39" s="11"/>
      <c r="D39" s="90"/>
      <c r="E39" s="11"/>
      <c r="F39" s="144"/>
      <c r="G39" s="11"/>
      <c r="H39" s="152"/>
    </row>
    <row r="40" spans="2:10" ht="13.5" customHeight="1" x14ac:dyDescent="0.2">
      <c r="B40" s="63" t="s">
        <v>51</v>
      </c>
      <c r="C40" s="114">
        <v>580.02655180344595</v>
      </c>
      <c r="D40" s="90"/>
      <c r="E40" s="114">
        <v>536.90667945095686</v>
      </c>
      <c r="F40" s="57"/>
      <c r="G40" s="114">
        <v>608.22390490965267</v>
      </c>
      <c r="H40" s="59"/>
    </row>
    <row r="41" spans="2:10" ht="13.5" customHeight="1" x14ac:dyDescent="0.2">
      <c r="B41" s="63" t="s">
        <v>52</v>
      </c>
      <c r="C41" s="114">
        <v>649.82020111290592</v>
      </c>
      <c r="D41" s="90"/>
      <c r="E41" s="114">
        <v>622.95119323796473</v>
      </c>
      <c r="F41" s="57"/>
      <c r="G41" s="114">
        <v>720.32353721192737</v>
      </c>
      <c r="H41" s="59"/>
    </row>
    <row r="42" spans="2:10" ht="13.5" customHeight="1" x14ac:dyDescent="0.2">
      <c r="B42" s="63" t="s">
        <v>53</v>
      </c>
      <c r="C42" s="114">
        <v>224.37088662076007</v>
      </c>
      <c r="D42" s="90"/>
      <c r="E42" s="114">
        <v>206.85178575262668</v>
      </c>
      <c r="F42" s="57"/>
      <c r="G42" s="114">
        <v>287.09787105496753</v>
      </c>
      <c r="H42" s="59"/>
    </row>
    <row r="43" spans="2:10" s="65" customFormat="1" ht="13.5" customHeight="1" x14ac:dyDescent="0.2">
      <c r="B43" s="64" t="s">
        <v>57</v>
      </c>
      <c r="C43" s="115">
        <v>1464.3205364770256</v>
      </c>
      <c r="D43" s="108"/>
      <c r="E43" s="115">
        <v>1401.5963339287796</v>
      </c>
      <c r="F43" s="165"/>
      <c r="G43" s="115">
        <v>1525.0064292755192</v>
      </c>
      <c r="H43" s="110"/>
    </row>
    <row r="44" spans="2:10" ht="13.5" customHeight="1" x14ac:dyDescent="0.2">
      <c r="B44" s="63" t="s">
        <v>54</v>
      </c>
      <c r="C44" s="114">
        <v>509.83667889587525</v>
      </c>
      <c r="D44" s="90"/>
      <c r="E44" s="114">
        <v>472.35424329408875</v>
      </c>
      <c r="F44" s="57"/>
      <c r="G44" s="114">
        <v>565.28646140666694</v>
      </c>
      <c r="H44" s="59"/>
    </row>
    <row r="45" spans="2:10" s="65" customFormat="1" ht="13.5" customHeight="1" x14ac:dyDescent="0.2">
      <c r="B45" s="64" t="s">
        <v>58</v>
      </c>
      <c r="C45" s="115">
        <v>1977.3629945336754</v>
      </c>
      <c r="D45" s="108"/>
      <c r="E45" s="115">
        <v>1873.9505772228683</v>
      </c>
      <c r="F45" s="165"/>
      <c r="G45" s="115">
        <v>2058.763409718551</v>
      </c>
      <c r="H45" s="110"/>
    </row>
    <row r="46" spans="2:10" ht="13.5" customHeight="1" x14ac:dyDescent="0.2">
      <c r="B46" s="63" t="s">
        <v>13</v>
      </c>
      <c r="C46" s="114">
        <v>153.83050192228478</v>
      </c>
      <c r="D46" s="90"/>
      <c r="E46" s="114">
        <v>95.244100000000017</v>
      </c>
      <c r="F46" s="57"/>
      <c r="G46" s="114">
        <v>208.2313302</v>
      </c>
      <c r="H46" s="59"/>
    </row>
    <row r="47" spans="2:10" ht="13.5" customHeight="1" x14ac:dyDescent="0.2">
      <c r="B47" s="63" t="s">
        <v>56</v>
      </c>
      <c r="C47" s="114">
        <v>465.71750738954898</v>
      </c>
      <c r="D47" s="90"/>
      <c r="E47" s="114">
        <v>411.38976315156646</v>
      </c>
      <c r="F47" s="57"/>
      <c r="G47" s="114">
        <v>587.99877930000014</v>
      </c>
      <c r="H47" s="59"/>
      <c r="J47" s="24"/>
    </row>
    <row r="48" spans="2:10" ht="13.5" customHeight="1" x14ac:dyDescent="0.2">
      <c r="B48" s="113" t="s">
        <v>15</v>
      </c>
      <c r="C48" s="87">
        <v>2620.3454602965526</v>
      </c>
      <c r="D48" s="130"/>
      <c r="E48" s="87">
        <v>2495.919971381154</v>
      </c>
      <c r="F48" s="58"/>
      <c r="G48" s="87">
        <v>2679.8483508005193</v>
      </c>
      <c r="H48" s="132"/>
    </row>
    <row r="49" spans="2:8" ht="13.5" customHeight="1" x14ac:dyDescent="0.2">
      <c r="B49" s="75"/>
      <c r="C49" s="86"/>
      <c r="D49" s="108"/>
      <c r="E49" s="86"/>
      <c r="F49" s="109"/>
      <c r="G49" s="86"/>
      <c r="H49" s="110"/>
    </row>
    <row r="50" spans="2:8" ht="13.5" customHeight="1" x14ac:dyDescent="0.2">
      <c r="B50" s="75" t="s">
        <v>16</v>
      </c>
      <c r="C50" s="86">
        <v>2620.3454602965526</v>
      </c>
      <c r="D50" s="108"/>
      <c r="E50" s="86">
        <v>2495.919971381154</v>
      </c>
      <c r="F50" s="109"/>
      <c r="G50" s="86">
        <v>2679.8483508005193</v>
      </c>
      <c r="H50" s="110"/>
    </row>
    <row r="51" spans="2:8" ht="13.5" customHeight="1" x14ac:dyDescent="0.2">
      <c r="B51" s="16" t="s">
        <v>19</v>
      </c>
      <c r="C51" s="114">
        <v>-1231.2789933984782</v>
      </c>
      <c r="D51" s="90"/>
      <c r="E51" s="114">
        <v>-1203.1001503479292</v>
      </c>
      <c r="F51" s="56"/>
      <c r="G51" s="114">
        <v>-1223.064611947867</v>
      </c>
      <c r="H51" s="59"/>
    </row>
    <row r="52" spans="2:8" ht="12.75" customHeight="1" x14ac:dyDescent="0.2">
      <c r="B52" s="121" t="s">
        <v>20</v>
      </c>
      <c r="C52" s="87">
        <v>1389.0664668980744</v>
      </c>
      <c r="D52" s="130"/>
      <c r="E52" s="87">
        <v>1292.8198210332248</v>
      </c>
      <c r="F52" s="58"/>
      <c r="G52" s="87">
        <v>1456.7837388526523</v>
      </c>
      <c r="H52" s="132"/>
    </row>
    <row r="53" spans="2:8" ht="12.75" customHeight="1" x14ac:dyDescent="0.2">
      <c r="B53" s="122" t="s">
        <v>21</v>
      </c>
      <c r="C53" s="98">
        <v>0.53010814335178136</v>
      </c>
      <c r="D53" s="90"/>
      <c r="E53" s="98">
        <v>0.51797326671408617</v>
      </c>
      <c r="F53" s="57"/>
      <c r="G53" s="98">
        <v>0.54360678223358594</v>
      </c>
      <c r="H53" s="60"/>
    </row>
    <row r="54" spans="2:8" ht="13.5" customHeight="1" x14ac:dyDescent="0.2">
      <c r="B54" s="18" t="s">
        <v>1</v>
      </c>
      <c r="C54" s="139">
        <v>-662.80000000000007</v>
      </c>
      <c r="D54" s="140"/>
      <c r="E54" s="139">
        <v>-576.14105487023687</v>
      </c>
      <c r="F54" s="166"/>
      <c r="G54" s="139">
        <v>-784.99310917478988</v>
      </c>
      <c r="H54" s="167"/>
    </row>
    <row r="55" spans="2:8" ht="13.5" customHeight="1" x14ac:dyDescent="0.2">
      <c r="B55" s="16" t="s">
        <v>17</v>
      </c>
      <c r="C55" s="114">
        <v>-18.512</v>
      </c>
      <c r="D55" s="90"/>
      <c r="E55" s="114">
        <v>-5</v>
      </c>
      <c r="F55" s="57"/>
      <c r="G55" s="114">
        <v>-40</v>
      </c>
      <c r="H55" s="59"/>
    </row>
    <row r="56" spans="2:8" ht="13.5" customHeight="1" x14ac:dyDescent="0.2">
      <c r="B56" s="16" t="s">
        <v>18</v>
      </c>
      <c r="C56" s="114">
        <v>0</v>
      </c>
      <c r="D56" s="90"/>
      <c r="E56" s="114">
        <v>-7</v>
      </c>
      <c r="F56" s="57"/>
      <c r="G56" s="114">
        <v>8</v>
      </c>
      <c r="H56" s="59"/>
    </row>
    <row r="57" spans="2:8" ht="13.5" customHeight="1" x14ac:dyDescent="0.2">
      <c r="B57" s="16" t="s">
        <v>44</v>
      </c>
      <c r="C57" s="141">
        <v>0</v>
      </c>
      <c r="D57" s="159"/>
      <c r="E57" s="141">
        <v>0</v>
      </c>
      <c r="F57" s="43"/>
      <c r="G57" s="141">
        <v>0</v>
      </c>
      <c r="H57" s="142"/>
    </row>
    <row r="58" spans="2:8" ht="13.5" customHeight="1" x14ac:dyDescent="0.2">
      <c r="B58" s="113" t="s">
        <v>45</v>
      </c>
      <c r="C58" s="87">
        <v>716.17445061024273</v>
      </c>
      <c r="D58" s="130"/>
      <c r="E58" s="87">
        <v>581.27006156883169</v>
      </c>
      <c r="F58" s="58"/>
      <c r="G58" s="87">
        <v>779.56477248361932</v>
      </c>
      <c r="H58" s="132"/>
    </row>
    <row r="59" spans="2:8" ht="13.5" customHeight="1" x14ac:dyDescent="0.2">
      <c r="B59" s="16" t="s">
        <v>23</v>
      </c>
      <c r="C59" s="114">
        <v>-222.80677737282812</v>
      </c>
      <c r="D59" s="90"/>
      <c r="E59" s="114">
        <v>-186.249582</v>
      </c>
      <c r="F59" s="56"/>
      <c r="G59" s="114">
        <v>-329.67536251710158</v>
      </c>
      <c r="H59" s="59"/>
    </row>
    <row r="60" spans="2:8" ht="13.5" customHeight="1" x14ac:dyDescent="0.2">
      <c r="B60" s="16" t="s">
        <v>30</v>
      </c>
      <c r="C60" s="114">
        <v>0</v>
      </c>
      <c r="D60" s="90"/>
      <c r="E60" s="114">
        <v>-10</v>
      </c>
      <c r="F60" s="56"/>
      <c r="G60" s="114">
        <v>0</v>
      </c>
      <c r="H60" s="59"/>
    </row>
    <row r="61" spans="2:8" ht="13.5" customHeight="1" x14ac:dyDescent="0.2">
      <c r="B61" s="16" t="s">
        <v>184</v>
      </c>
      <c r="C61" s="114">
        <v>0</v>
      </c>
      <c r="D61" s="158"/>
      <c r="E61" s="114">
        <v>-28</v>
      </c>
      <c r="F61" s="56"/>
      <c r="G61" s="114">
        <v>0</v>
      </c>
      <c r="H61" s="59"/>
    </row>
    <row r="62" spans="2:8" ht="13.5" customHeight="1" x14ac:dyDescent="0.2">
      <c r="B62" s="16" t="s">
        <v>59</v>
      </c>
      <c r="C62" s="114">
        <v>0</v>
      </c>
      <c r="D62" s="90"/>
      <c r="E62" s="114">
        <v>-0.7</v>
      </c>
      <c r="F62" s="56"/>
      <c r="G62" s="114">
        <v>4.4000000000000004</v>
      </c>
      <c r="H62" s="59"/>
    </row>
    <row r="63" spans="2:8" ht="13.5" customHeight="1" x14ac:dyDescent="0.2">
      <c r="B63" s="16" t="s">
        <v>115</v>
      </c>
      <c r="C63" s="141">
        <v>0</v>
      </c>
      <c r="D63" s="159"/>
      <c r="E63" s="141">
        <v>0</v>
      </c>
      <c r="F63" s="136"/>
      <c r="G63" s="141">
        <v>0</v>
      </c>
      <c r="H63" s="142"/>
    </row>
    <row r="64" spans="2:8" ht="13.5" customHeight="1" x14ac:dyDescent="0.2">
      <c r="B64" s="113" t="s">
        <v>24</v>
      </c>
      <c r="C64" s="87">
        <v>483.90629651293847</v>
      </c>
      <c r="D64" s="90"/>
      <c r="E64" s="87">
        <v>364.00881781883169</v>
      </c>
      <c r="F64" s="131"/>
      <c r="G64" s="224">
        <v>556.75799511079117</v>
      </c>
      <c r="H64" s="132"/>
    </row>
    <row r="65" spans="2:13" ht="13.5" customHeight="1" x14ac:dyDescent="0.2">
      <c r="B65" s="16" t="s">
        <v>25</v>
      </c>
      <c r="C65" s="141">
        <v>-124.52951204823333</v>
      </c>
      <c r="D65" s="135"/>
      <c r="E65" s="141">
        <v>-43.686893517207864</v>
      </c>
      <c r="F65" s="136"/>
      <c r="G65" s="225">
        <v>-177.07627552221314</v>
      </c>
      <c r="H65" s="142"/>
    </row>
    <row r="66" spans="2:13" ht="13.5" customHeight="1" x14ac:dyDescent="0.2">
      <c r="B66" s="113" t="s">
        <v>26</v>
      </c>
      <c r="C66" s="87">
        <v>341.17033475978718</v>
      </c>
      <c r="D66" s="90"/>
      <c r="E66" s="87">
        <v>297.18290589215133</v>
      </c>
      <c r="F66" s="131"/>
      <c r="G66" s="87">
        <v>417.56849633309338</v>
      </c>
      <c r="H66" s="132"/>
    </row>
    <row r="67" spans="2:13" ht="13.5" customHeight="1" x14ac:dyDescent="0.2">
      <c r="B67" s="75"/>
      <c r="C67" s="86"/>
      <c r="D67" s="108"/>
      <c r="E67" s="86"/>
      <c r="F67" s="109"/>
      <c r="G67" s="86"/>
      <c r="H67" s="110"/>
    </row>
    <row r="68" spans="2:13" ht="13.5" customHeight="1" x14ac:dyDescent="0.2">
      <c r="B68" s="75" t="s">
        <v>183</v>
      </c>
      <c r="C68" s="86"/>
      <c r="D68" s="108"/>
      <c r="E68" s="86"/>
      <c r="F68" s="109"/>
      <c r="G68" s="86"/>
      <c r="H68" s="110"/>
    </row>
    <row r="69" spans="2:13" ht="13.5" customHeight="1" x14ac:dyDescent="0.2">
      <c r="B69" s="16" t="s">
        <v>20</v>
      </c>
      <c r="C69" s="114">
        <v>1398.2744286636116</v>
      </c>
      <c r="D69" s="90"/>
      <c r="E69" s="114">
        <v>1292.8198210332248</v>
      </c>
      <c r="F69" s="56"/>
      <c r="G69" s="114">
        <v>1456.7837388526523</v>
      </c>
      <c r="H69" s="59"/>
    </row>
    <row r="70" spans="2:13" ht="13.5" customHeight="1" x14ac:dyDescent="0.2">
      <c r="B70" s="16" t="s">
        <v>174</v>
      </c>
      <c r="C70" s="114">
        <v>-209.96695070182273</v>
      </c>
      <c r="D70" s="90"/>
      <c r="E70" s="114">
        <v>-189.66124375000001</v>
      </c>
      <c r="F70" s="56"/>
      <c r="G70" s="114">
        <v>-245.2416678528202</v>
      </c>
      <c r="H70" s="59"/>
    </row>
    <row r="71" spans="2:13" s="51" customFormat="1" ht="13.5" customHeight="1" x14ac:dyDescent="0.2">
      <c r="B71" s="16" t="s">
        <v>175</v>
      </c>
      <c r="C71" s="114">
        <v>-102.3316203235849</v>
      </c>
      <c r="D71" s="158"/>
      <c r="E71" s="114">
        <v>-78.2</v>
      </c>
      <c r="F71" s="56"/>
      <c r="G71" s="114">
        <v>-146.52315903617804</v>
      </c>
      <c r="H71" s="59"/>
    </row>
    <row r="72" spans="2:13" s="51" customFormat="1" ht="13.5" customHeight="1" x14ac:dyDescent="0.2">
      <c r="B72" s="16" t="s">
        <v>176</v>
      </c>
      <c r="C72" s="114">
        <v>1.1729518518506552</v>
      </c>
      <c r="D72" s="90"/>
      <c r="E72" s="114">
        <v>-55.494800000000005</v>
      </c>
      <c r="F72" s="56"/>
      <c r="G72" s="114">
        <v>20.708092831191379</v>
      </c>
      <c r="H72" s="59"/>
    </row>
    <row r="73" spans="2:13" ht="13.5" customHeight="1" x14ac:dyDescent="0.2">
      <c r="B73" s="16" t="s">
        <v>177</v>
      </c>
      <c r="C73" s="114">
        <v>-527.92297120656883</v>
      </c>
      <c r="D73" s="158"/>
      <c r="E73" s="114">
        <v>-209.86</v>
      </c>
      <c r="F73" s="56"/>
      <c r="G73" s="114">
        <v>-681.34693503269727</v>
      </c>
      <c r="H73" s="59"/>
    </row>
    <row r="74" spans="2:13" s="51" customFormat="1" x14ac:dyDescent="0.2">
      <c r="B74" s="16" t="s">
        <v>178</v>
      </c>
      <c r="C74" s="141">
        <v>-1.6712817003680982</v>
      </c>
      <c r="D74" s="159"/>
      <c r="E74" s="141">
        <v>-261.14</v>
      </c>
      <c r="F74" s="136"/>
      <c r="G74" s="141">
        <v>20</v>
      </c>
      <c r="H74" s="142"/>
      <c r="I74" s="38"/>
      <c r="J74" s="38"/>
      <c r="K74" s="55"/>
      <c r="L74" s="55"/>
      <c r="M74" s="38"/>
    </row>
    <row r="75" spans="2:13" s="51" customFormat="1" x14ac:dyDescent="0.2">
      <c r="B75" s="113" t="s">
        <v>179</v>
      </c>
      <c r="C75" s="87">
        <v>538.99987094042513</v>
      </c>
      <c r="D75" s="90"/>
      <c r="E75" s="87">
        <v>311.99341374351297</v>
      </c>
      <c r="F75" s="131"/>
      <c r="G75" s="87">
        <v>641.1651597003912</v>
      </c>
      <c r="H75" s="132"/>
      <c r="I75" s="38"/>
      <c r="J75" s="38"/>
      <c r="K75" s="55"/>
      <c r="L75" s="55"/>
      <c r="M75" s="38"/>
    </row>
    <row r="76" spans="2:13" ht="12" customHeight="1" x14ac:dyDescent="0.2">
      <c r="B76" s="75"/>
      <c r="C76" s="86"/>
      <c r="D76" s="108"/>
      <c r="E76" s="86"/>
      <c r="F76" s="109"/>
      <c r="G76" s="86"/>
      <c r="H76" s="110"/>
    </row>
    <row r="77" spans="2:13" x14ac:dyDescent="0.2">
      <c r="B77" s="113" t="s">
        <v>180</v>
      </c>
      <c r="C77" s="87">
        <v>541.90563443004032</v>
      </c>
      <c r="D77" s="140"/>
      <c r="E77" s="87">
        <v>500.1</v>
      </c>
      <c r="F77" s="131"/>
      <c r="G77" s="87">
        <v>681.34693503269727</v>
      </c>
      <c r="H77" s="132"/>
    </row>
    <row r="78" spans="2:13" x14ac:dyDescent="0.2">
      <c r="B78" s="228" t="s">
        <v>29</v>
      </c>
      <c r="C78" s="248">
        <v>0.2068069430695261</v>
      </c>
      <c r="D78" s="230"/>
      <c r="E78" s="248">
        <v>0.2003670012397322</v>
      </c>
      <c r="F78" s="103"/>
      <c r="G78" s="248">
        <v>0.25424831775617701</v>
      </c>
      <c r="H78" s="232"/>
    </row>
    <row r="79" spans="2:13" x14ac:dyDescent="0.2">
      <c r="B79" s="23"/>
      <c r="C79" s="99"/>
      <c r="D79" s="56"/>
      <c r="E79" s="99"/>
      <c r="F79" s="144"/>
      <c r="G79" s="99"/>
      <c r="H79" s="156"/>
    </row>
    <row r="80" spans="2:13" x14ac:dyDescent="0.2">
      <c r="B80" s="12" t="s">
        <v>181</v>
      </c>
      <c r="C80" s="96"/>
      <c r="D80" s="96"/>
      <c r="E80" s="96"/>
      <c r="F80" s="151"/>
      <c r="G80" s="96"/>
      <c r="H80" s="151"/>
    </row>
    <row r="81" spans="2:8" x14ac:dyDescent="0.2">
      <c r="B81" s="16" t="s">
        <v>182</v>
      </c>
      <c r="C81" s="114">
        <v>2.8423545008546252</v>
      </c>
      <c r="D81" s="90"/>
      <c r="E81" s="114">
        <v>2.6905778708200669</v>
      </c>
      <c r="F81" s="56"/>
      <c r="G81" s="114">
        <v>3.0713311536027601</v>
      </c>
      <c r="H81" s="59"/>
    </row>
    <row r="82" spans="2:8" x14ac:dyDescent="0.2">
      <c r="B82" s="234" t="s">
        <v>120</v>
      </c>
      <c r="C82" s="249">
        <v>3.5129275800832938</v>
      </c>
      <c r="D82" s="105"/>
      <c r="E82" s="249">
        <v>2.7074522244871413</v>
      </c>
      <c r="F82" s="106"/>
      <c r="G82" s="249">
        <v>3.7736137369405371</v>
      </c>
      <c r="H82" s="232"/>
    </row>
    <row r="83" spans="2:8" x14ac:dyDescent="0.2">
      <c r="B83" s="227"/>
      <c r="C83" s="22"/>
      <c r="D83" s="35"/>
      <c r="E83" s="21"/>
      <c r="F83" s="38"/>
      <c r="G83" s="21"/>
      <c r="H83" s="38"/>
    </row>
    <row r="84" spans="2:8" x14ac:dyDescent="0.2">
      <c r="B84" s="46" t="s">
        <v>36</v>
      </c>
      <c r="D84" s="36"/>
      <c r="E84" s="26"/>
      <c r="F84" s="36"/>
      <c r="G84" s="26"/>
      <c r="H84" s="36"/>
    </row>
    <row r="85" spans="2:8" x14ac:dyDescent="0.2">
      <c r="B85" s="1" t="s">
        <v>35</v>
      </c>
      <c r="D85" s="36"/>
      <c r="E85" s="26"/>
      <c r="F85" s="36"/>
      <c r="G85" s="26"/>
      <c r="H85" s="36"/>
    </row>
    <row r="86" spans="2:8" x14ac:dyDescent="0.2">
      <c r="B86" s="263" t="s">
        <v>34</v>
      </c>
      <c r="C86" s="263"/>
      <c r="D86" s="263"/>
      <c r="E86" s="263"/>
      <c r="F86" s="263"/>
      <c r="G86" s="263"/>
      <c r="H86" s="263"/>
    </row>
    <row r="87" spans="2:8" x14ac:dyDescent="0.2">
      <c r="D87" s="36"/>
      <c r="F87" s="39"/>
      <c r="H87" s="39"/>
    </row>
    <row r="88" spans="2:8" x14ac:dyDescent="0.2">
      <c r="B88" s="1" t="s">
        <v>46</v>
      </c>
      <c r="D88" s="36"/>
      <c r="E88" s="25"/>
      <c r="F88" s="39"/>
      <c r="H88" s="39"/>
    </row>
  </sheetData>
  <mergeCells count="8">
    <mergeCell ref="B86:H86"/>
    <mergeCell ref="B2:H2"/>
    <mergeCell ref="C8:C9"/>
    <mergeCell ref="D8:D9"/>
    <mergeCell ref="E8:E9"/>
    <mergeCell ref="F8:F9"/>
    <mergeCell ref="G8:G9"/>
    <mergeCell ref="H8:H9"/>
  </mergeCells>
  <conditionalFormatting sqref="D75">
    <cfRule type="cellIs" dxfId="51" priority="13" stopIfTrue="1" operator="equal">
      <formula>-1</formula>
    </cfRule>
    <cfRule type="cellIs" dxfId="50" priority="14" stopIfTrue="1" operator="equal">
      <formula>#DIV/0!</formula>
    </cfRule>
  </conditionalFormatting>
  <conditionalFormatting sqref="D79">
    <cfRule type="cellIs" dxfId="49" priority="5" stopIfTrue="1" operator="equal">
      <formula>-1</formula>
    </cfRule>
    <cfRule type="cellIs" dxfId="48" priority="6" stopIfTrue="1" operator="equal">
      <formula>#DIV/0!</formula>
    </cfRule>
  </conditionalFormatting>
  <conditionalFormatting sqref="D77">
    <cfRule type="cellIs" dxfId="47" priority="9" stopIfTrue="1" operator="equal">
      <formula>-1</formula>
    </cfRule>
    <cfRule type="cellIs" dxfId="46" priority="10" stopIfTrue="1" operator="equal">
      <formula>#DIV/0!</formula>
    </cfRule>
  </conditionalFormatting>
  <conditionalFormatting sqref="D78">
    <cfRule type="cellIs" dxfId="45" priority="7" stopIfTrue="1" operator="equal">
      <formula>-1</formula>
    </cfRule>
    <cfRule type="cellIs" dxfId="44" priority="8" stopIfTrue="1" operator="equal">
      <formula>#DIV/0!</formula>
    </cfRule>
  </conditionalFormatting>
  <conditionalFormatting sqref="D76">
    <cfRule type="cellIs" dxfId="43" priority="11" stopIfTrue="1" operator="equal">
      <formula>-1</formula>
    </cfRule>
    <cfRule type="cellIs" dxfId="42" priority="12" stopIfTrue="1" operator="equal">
      <formula>#DIV/0!</formula>
    </cfRule>
  </conditionalFormatting>
  <conditionalFormatting sqref="D81">
    <cfRule type="cellIs" dxfId="41" priority="3" stopIfTrue="1" operator="equal">
      <formula>-1</formula>
    </cfRule>
    <cfRule type="cellIs" dxfId="40" priority="4" stopIfTrue="1" operator="equal">
      <formula>#DIV/0!</formula>
    </cfRule>
  </conditionalFormatting>
  <conditionalFormatting sqref="D82">
    <cfRule type="cellIs" dxfId="39" priority="1" stopIfTrue="1" operator="equal">
      <formula>-1</formula>
    </cfRule>
    <cfRule type="cellIs" dxfId="38" priority="2" stopIfTrue="1" operator="equal">
      <formula>#DIV/0!</formula>
    </cfRule>
  </conditionalFormatting>
  <conditionalFormatting sqref="F81:F82 F14:F16 F19:F21 F24:F28 F31:F35 F37:F79">
    <cfRule type="cellIs" dxfId="37" priority="25" stopIfTrue="1" operator="equal">
      <formula>-1</formula>
    </cfRule>
    <cfRule type="cellIs" dxfId="36" priority="26" stopIfTrue="1" operator="equal">
      <formula>#DIV/0!</formula>
    </cfRule>
  </conditionalFormatting>
  <conditionalFormatting sqref="D14:D16 D19:D21 D24:D28 D31:D35 D37:D66 D83">
    <cfRule type="cellIs" dxfId="35" priority="23" stopIfTrue="1" operator="equal">
      <formula>-1</formula>
    </cfRule>
    <cfRule type="cellIs" dxfId="34" priority="24" stopIfTrue="1" operator="equal">
      <formula>#DIV/0!</formula>
    </cfRule>
  </conditionalFormatting>
  <conditionalFormatting sqref="D68">
    <cfRule type="cellIs" dxfId="33" priority="21" stopIfTrue="1" operator="equal">
      <formula>-1</formula>
    </cfRule>
    <cfRule type="cellIs" dxfId="32" priority="22" stopIfTrue="1" operator="equal">
      <formula>#DIV/0!</formula>
    </cfRule>
  </conditionalFormatting>
  <conditionalFormatting sqref="D67">
    <cfRule type="cellIs" dxfId="31" priority="17" stopIfTrue="1" operator="equal">
      <formula>-1</formula>
    </cfRule>
    <cfRule type="cellIs" dxfId="30" priority="18" stopIfTrue="1" operator="equal">
      <formula>#DIV/0!</formula>
    </cfRule>
  </conditionalFormatting>
  <conditionalFormatting sqref="D69:D73">
    <cfRule type="cellIs" dxfId="29" priority="19" stopIfTrue="1" operator="equal">
      <formula>-1</formula>
    </cfRule>
    <cfRule type="cellIs" dxfId="28" priority="20" stopIfTrue="1" operator="equal">
      <formula>#DIV/0!</formula>
    </cfRule>
  </conditionalFormatting>
  <conditionalFormatting sqref="D74">
    <cfRule type="cellIs" dxfId="27" priority="15" stopIfTrue="1" operator="equal">
      <formula>-1</formula>
    </cfRule>
    <cfRule type="cellIs" dxfId="26" priority="16"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M88"/>
  <sheetViews>
    <sheetView showGridLines="0" topLeftCell="A40" zoomScale="90" zoomScaleNormal="100" workbookViewId="0">
      <selection activeCell="G57" sqref="G57"/>
    </sheetView>
  </sheetViews>
  <sheetFormatPr defaultRowHeight="12" x14ac:dyDescent="0.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62" t="s">
        <v>121</v>
      </c>
      <c r="C2" s="262"/>
      <c r="D2" s="262"/>
      <c r="E2" s="262"/>
      <c r="F2" s="262"/>
      <c r="G2" s="262"/>
      <c r="H2" s="262"/>
    </row>
    <row r="3" spans="2:8" ht="18.75" thickBot="1" x14ac:dyDescent="0.3">
      <c r="B3" s="77"/>
      <c r="C3" s="77"/>
      <c r="D3" s="77"/>
      <c r="E3" s="77"/>
      <c r="F3" s="77"/>
      <c r="G3" s="77"/>
      <c r="H3" s="77"/>
    </row>
    <row r="4" spans="2:8" ht="19.5" thickTop="1" thickBot="1" x14ac:dyDescent="0.3">
      <c r="B4" s="45" t="s">
        <v>33</v>
      </c>
      <c r="C4" s="77"/>
      <c r="D4" s="77"/>
      <c r="E4" s="66"/>
      <c r="F4" s="66"/>
      <c r="G4" s="66"/>
      <c r="H4" s="66"/>
    </row>
    <row r="5" spans="2:8" ht="12.75" thickTop="1" x14ac:dyDescent="0.2"/>
    <row r="6" spans="2:8" x14ac:dyDescent="0.2">
      <c r="B6" s="28"/>
      <c r="C6" s="42"/>
      <c r="D6" s="29"/>
      <c r="E6" s="30"/>
      <c r="F6" s="30"/>
      <c r="G6" s="31"/>
      <c r="H6" s="31"/>
    </row>
    <row r="7" spans="2:8" x14ac:dyDescent="0.2">
      <c r="B7" s="30"/>
      <c r="C7" s="42"/>
      <c r="D7" s="23"/>
      <c r="E7" s="30"/>
      <c r="F7" s="30"/>
      <c r="G7" s="31"/>
      <c r="H7" s="31"/>
    </row>
    <row r="8" spans="2:8" ht="12.75" customHeight="1" x14ac:dyDescent="0.2">
      <c r="C8" s="264" t="s">
        <v>122</v>
      </c>
      <c r="D8" s="259"/>
      <c r="E8" s="264" t="s">
        <v>123</v>
      </c>
      <c r="F8" s="259"/>
      <c r="G8" s="264" t="s">
        <v>64</v>
      </c>
      <c r="H8" s="259"/>
    </row>
    <row r="9" spans="2:8" ht="19.5" customHeight="1" x14ac:dyDescent="0.2">
      <c r="C9" s="265"/>
      <c r="D9" s="260"/>
      <c r="E9" s="265"/>
      <c r="F9" s="260"/>
      <c r="G9" s="265"/>
      <c r="H9" s="260"/>
    </row>
    <row r="10" spans="2:8" ht="12" customHeight="1" x14ac:dyDescent="0.2">
      <c r="C10" s="4"/>
      <c r="D10" s="47"/>
      <c r="E10" s="3"/>
      <c r="F10" s="33"/>
      <c r="G10" s="3"/>
      <c r="H10" s="47"/>
    </row>
    <row r="11" spans="2:8" ht="15" customHeight="1" x14ac:dyDescent="0.2">
      <c r="B11" s="12" t="s">
        <v>28</v>
      </c>
      <c r="C11" s="14"/>
      <c r="D11" s="48"/>
      <c r="E11" s="15"/>
      <c r="F11" s="34"/>
      <c r="G11" s="15"/>
      <c r="H11" s="48"/>
    </row>
    <row r="12" spans="2:8" ht="13.5" customHeight="1" x14ac:dyDescent="0.2">
      <c r="B12" s="16"/>
      <c r="C12" s="5"/>
      <c r="D12" s="49"/>
      <c r="E12" s="3"/>
      <c r="F12" s="33"/>
      <c r="G12" s="3"/>
      <c r="H12" s="49"/>
    </row>
    <row r="13" spans="2:8" ht="13.5" customHeight="1" x14ac:dyDescent="0.2">
      <c r="B13" s="17" t="s">
        <v>2</v>
      </c>
      <c r="C13" s="5"/>
      <c r="D13" s="49"/>
      <c r="E13" s="3"/>
      <c r="F13" s="33"/>
      <c r="G13" s="3"/>
      <c r="H13" s="59"/>
    </row>
    <row r="14" spans="2:8" ht="13.5" customHeight="1" x14ac:dyDescent="0.2">
      <c r="B14" s="16" t="s">
        <v>5</v>
      </c>
      <c r="C14" s="10">
        <v>109699.99999999999</v>
      </c>
      <c r="D14" s="90"/>
      <c r="E14" s="10">
        <v>44300.000000000015</v>
      </c>
      <c r="F14" s="144"/>
      <c r="G14" s="10">
        <v>173645.50000000009</v>
      </c>
      <c r="H14" s="152"/>
    </row>
    <row r="15" spans="2:8" ht="13.5" customHeight="1" x14ac:dyDescent="0.2">
      <c r="B15" s="16" t="s">
        <v>4</v>
      </c>
      <c r="C15" s="10">
        <v>1720192.4000000001</v>
      </c>
      <c r="D15" s="90"/>
      <c r="E15" s="10">
        <v>1665400</v>
      </c>
      <c r="F15" s="144"/>
      <c r="G15" s="10">
        <v>1895700.0000000002</v>
      </c>
      <c r="H15" s="152"/>
    </row>
    <row r="16" spans="2:8" ht="13.5" customHeight="1" x14ac:dyDescent="0.2">
      <c r="B16" s="113" t="s">
        <v>0</v>
      </c>
      <c r="C16" s="61">
        <v>1841781.6000000003</v>
      </c>
      <c r="D16" s="130"/>
      <c r="E16" s="61">
        <v>1709700</v>
      </c>
      <c r="F16" s="145"/>
      <c r="G16" s="61">
        <v>2055245.5</v>
      </c>
      <c r="H16" s="153"/>
    </row>
    <row r="17" spans="2:8" ht="13.5" customHeight="1" x14ac:dyDescent="0.2">
      <c r="B17" s="16"/>
      <c r="C17" s="9"/>
      <c r="D17" s="9"/>
      <c r="E17" s="9"/>
      <c r="F17" s="146"/>
      <c r="G17" s="9"/>
      <c r="H17" s="146"/>
    </row>
    <row r="18" spans="2:8" ht="13.5" customHeight="1" x14ac:dyDescent="0.2">
      <c r="B18" s="17" t="s">
        <v>3</v>
      </c>
      <c r="C18" s="9"/>
      <c r="D18" s="9"/>
      <c r="E18" s="9"/>
      <c r="F18" s="146"/>
      <c r="G18" s="9"/>
      <c r="H18" s="146"/>
    </row>
    <row r="19" spans="2:8" ht="13.5" customHeight="1" x14ac:dyDescent="0.2">
      <c r="B19" s="16" t="s">
        <v>6</v>
      </c>
      <c r="C19" s="10">
        <v>1492500</v>
      </c>
      <c r="D19" s="90"/>
      <c r="E19" s="10">
        <v>1442799.9999999998</v>
      </c>
      <c r="F19" s="144"/>
      <c r="G19" s="10">
        <v>1668661.216428306</v>
      </c>
      <c r="H19" s="152"/>
    </row>
    <row r="20" spans="2:8" ht="13.5" customHeight="1" x14ac:dyDescent="0.2">
      <c r="B20" s="16" t="s">
        <v>7</v>
      </c>
      <c r="C20" s="10">
        <v>211684.49999999994</v>
      </c>
      <c r="D20" s="90"/>
      <c r="E20" s="10">
        <v>150900</v>
      </c>
      <c r="F20" s="144"/>
      <c r="G20" s="10">
        <v>262054.58892224054</v>
      </c>
      <c r="H20" s="152"/>
    </row>
    <row r="21" spans="2:8" ht="13.5" customHeight="1" x14ac:dyDescent="0.2">
      <c r="B21" s="113" t="s">
        <v>8</v>
      </c>
      <c r="C21" s="61">
        <v>1726004.0944611202</v>
      </c>
      <c r="D21" s="130"/>
      <c r="E21" s="61">
        <v>1610499.9999999998</v>
      </c>
      <c r="F21" s="145"/>
      <c r="G21" s="61">
        <v>1819561.216428306</v>
      </c>
      <c r="H21" s="153"/>
    </row>
    <row r="22" spans="2:8" ht="13.5" customHeight="1" x14ac:dyDescent="0.2">
      <c r="B22" s="16"/>
      <c r="C22" s="9"/>
      <c r="D22" s="9"/>
      <c r="E22" s="9"/>
      <c r="F22" s="146"/>
      <c r="G22" s="9"/>
      <c r="H22" s="146"/>
    </row>
    <row r="23" spans="2:8" ht="13.5" customHeight="1" x14ac:dyDescent="0.2">
      <c r="B23" s="17" t="s">
        <v>9</v>
      </c>
      <c r="C23" s="9"/>
      <c r="D23" s="9"/>
      <c r="E23" s="9"/>
      <c r="F23" s="146"/>
      <c r="G23" s="9"/>
      <c r="H23" s="146"/>
    </row>
    <row r="24" spans="2:8" ht="13.5" customHeight="1" x14ac:dyDescent="0.2">
      <c r="B24" s="16" t="s">
        <v>10</v>
      </c>
      <c r="C24" s="10">
        <v>1156462.4000000004</v>
      </c>
      <c r="D24" s="90"/>
      <c r="E24" s="10">
        <v>1057700.0000000012</v>
      </c>
      <c r="F24" s="144"/>
      <c r="G24" s="10">
        <v>1249984</v>
      </c>
      <c r="H24" s="152"/>
    </row>
    <row r="25" spans="2:8" ht="13.5" customHeight="1" x14ac:dyDescent="0.2">
      <c r="B25" s="16" t="s">
        <v>11</v>
      </c>
      <c r="C25" s="10">
        <v>134407.99999999997</v>
      </c>
      <c r="D25" s="90"/>
      <c r="E25" s="10">
        <v>98600</v>
      </c>
      <c r="F25" s="144"/>
      <c r="G25" s="10">
        <v>153800</v>
      </c>
      <c r="H25" s="152"/>
    </row>
    <row r="26" spans="2:8" ht="13.5" customHeight="1" x14ac:dyDescent="0.2">
      <c r="B26" s="113" t="s">
        <v>12</v>
      </c>
      <c r="C26" s="118">
        <v>1296430.5</v>
      </c>
      <c r="D26" s="108"/>
      <c r="E26" s="118">
        <v>1183000.0000000005</v>
      </c>
      <c r="F26" s="147"/>
      <c r="G26" s="118">
        <v>1385400</v>
      </c>
      <c r="H26" s="154"/>
    </row>
    <row r="27" spans="2:8" ht="13.5" customHeight="1" x14ac:dyDescent="0.2">
      <c r="B27" s="111"/>
      <c r="C27" s="11"/>
      <c r="D27" s="90"/>
      <c r="E27" s="11"/>
      <c r="F27" s="144"/>
      <c r="G27" s="11"/>
      <c r="H27" s="152"/>
    </row>
    <row r="28" spans="2:8" ht="13.5" customHeight="1" x14ac:dyDescent="0.2">
      <c r="B28" s="119" t="s">
        <v>27</v>
      </c>
      <c r="C28" s="61">
        <v>4850444.9889222411</v>
      </c>
      <c r="D28" s="130"/>
      <c r="E28" s="61">
        <v>4503200</v>
      </c>
      <c r="F28" s="145"/>
      <c r="G28" s="61">
        <v>5136000</v>
      </c>
      <c r="H28" s="153"/>
    </row>
    <row r="29" spans="2:8" ht="13.5" customHeight="1" x14ac:dyDescent="0.2">
      <c r="B29" s="17"/>
      <c r="C29" s="74"/>
      <c r="D29" s="74"/>
      <c r="E29" s="74"/>
      <c r="F29" s="148"/>
      <c r="G29" s="74"/>
      <c r="H29" s="148"/>
    </row>
    <row r="30" spans="2:8" s="51" customFormat="1" ht="13.5" customHeight="1" x14ac:dyDescent="0.2">
      <c r="B30" s="17" t="s">
        <v>66</v>
      </c>
      <c r="C30" s="74"/>
      <c r="D30" s="74"/>
      <c r="E30" s="74"/>
      <c r="F30" s="148"/>
      <c r="G30" s="74"/>
      <c r="H30" s="148"/>
    </row>
    <row r="31" spans="2:8" ht="13.5" customHeight="1" x14ac:dyDescent="0.2">
      <c r="B31" s="16" t="s">
        <v>67</v>
      </c>
      <c r="C31" s="10">
        <v>2663000</v>
      </c>
      <c r="D31" s="90"/>
      <c r="E31" s="10">
        <v>2567600</v>
      </c>
      <c r="F31" s="144"/>
      <c r="G31" s="10">
        <v>2848600</v>
      </c>
      <c r="H31" s="152"/>
    </row>
    <row r="32" spans="2:8" ht="13.5" customHeight="1" x14ac:dyDescent="0.2">
      <c r="B32" s="16" t="s">
        <v>68</v>
      </c>
      <c r="C32" s="10">
        <v>375200.00000000006</v>
      </c>
      <c r="D32" s="90"/>
      <c r="E32" s="10">
        <v>121000</v>
      </c>
      <c r="F32" s="144"/>
      <c r="G32" s="10">
        <v>494500</v>
      </c>
      <c r="H32" s="152"/>
    </row>
    <row r="33" spans="2:10" s="51" customFormat="1" ht="12.75" customHeight="1" x14ac:dyDescent="0.2">
      <c r="B33" s="120" t="s">
        <v>69</v>
      </c>
      <c r="C33" s="133">
        <v>3033800</v>
      </c>
      <c r="D33" s="134"/>
      <c r="E33" s="133">
        <v>2784000</v>
      </c>
      <c r="F33" s="149"/>
      <c r="G33" s="133">
        <v>3223800</v>
      </c>
      <c r="H33" s="155"/>
    </row>
    <row r="34" spans="2:10" x14ac:dyDescent="0.2">
      <c r="B34" s="23"/>
      <c r="C34" s="99"/>
      <c r="D34" s="56"/>
      <c r="E34" s="99"/>
      <c r="F34" s="144"/>
      <c r="G34" s="99"/>
      <c r="H34" s="156"/>
    </row>
    <row r="35" spans="2:10" x14ac:dyDescent="0.2">
      <c r="B35" s="8"/>
      <c r="C35" s="102"/>
      <c r="D35" s="103"/>
      <c r="E35" s="102"/>
      <c r="F35" s="150"/>
      <c r="G35" s="102"/>
      <c r="H35" s="157"/>
    </row>
    <row r="36" spans="2:10" ht="15" customHeight="1" x14ac:dyDescent="0.2">
      <c r="B36" s="12" t="s">
        <v>14</v>
      </c>
      <c r="C36" s="96"/>
      <c r="D36" s="96"/>
      <c r="E36" s="96"/>
      <c r="F36" s="151"/>
      <c r="G36" s="96"/>
      <c r="H36" s="151"/>
    </row>
    <row r="37" spans="2:10" ht="13.5" customHeight="1" x14ac:dyDescent="0.2">
      <c r="B37" s="111"/>
      <c r="C37" s="11"/>
      <c r="D37" s="90"/>
      <c r="E37" s="11"/>
      <c r="F37" s="144"/>
      <c r="G37" s="11"/>
      <c r="H37" s="152"/>
    </row>
    <row r="38" spans="2:10" ht="13.5" customHeight="1" x14ac:dyDescent="0.2">
      <c r="B38" s="75" t="s">
        <v>22</v>
      </c>
      <c r="C38" s="11"/>
      <c r="D38" s="90"/>
      <c r="E38" s="11"/>
      <c r="F38" s="144"/>
      <c r="G38" s="11"/>
      <c r="H38" s="152"/>
    </row>
    <row r="39" spans="2:10" ht="13.5" customHeight="1" x14ac:dyDescent="0.2">
      <c r="B39" s="112" t="s">
        <v>55</v>
      </c>
      <c r="C39" s="11"/>
      <c r="D39" s="90"/>
      <c r="E39" s="11"/>
      <c r="F39" s="144"/>
      <c r="G39" s="11"/>
      <c r="H39" s="152"/>
    </row>
    <row r="40" spans="2:10" ht="13.5" customHeight="1" x14ac:dyDescent="0.2">
      <c r="B40" s="63" t="s">
        <v>51</v>
      </c>
      <c r="C40" s="114">
        <v>579.70057938024217</v>
      </c>
      <c r="D40" s="90"/>
      <c r="E40" s="114">
        <v>522.57846960224435</v>
      </c>
      <c r="F40" s="57"/>
      <c r="G40" s="114">
        <v>628.0059824471175</v>
      </c>
      <c r="H40" s="59"/>
    </row>
    <row r="41" spans="2:10" ht="13.5" customHeight="1" x14ac:dyDescent="0.2">
      <c r="B41" s="63" t="s">
        <v>52</v>
      </c>
      <c r="C41" s="114">
        <v>662.73660803674704</v>
      </c>
      <c r="D41" s="90"/>
      <c r="E41" s="114">
        <v>613.99260282701016</v>
      </c>
      <c r="F41" s="57"/>
      <c r="G41" s="114">
        <v>760.570798328612</v>
      </c>
      <c r="H41" s="59"/>
    </row>
    <row r="42" spans="2:10" ht="13.5" customHeight="1" x14ac:dyDescent="0.2">
      <c r="B42" s="63" t="s">
        <v>53</v>
      </c>
      <c r="C42" s="114">
        <v>222.63813572791395</v>
      </c>
      <c r="D42" s="90"/>
      <c r="E42" s="114">
        <v>195.2705630173748</v>
      </c>
      <c r="F42" s="57"/>
      <c r="G42" s="114">
        <v>249.40630665159159</v>
      </c>
      <c r="H42" s="59"/>
    </row>
    <row r="43" spans="2:10" s="65" customFormat="1" ht="13.5" customHeight="1" x14ac:dyDescent="0.2">
      <c r="B43" s="64" t="s">
        <v>57</v>
      </c>
      <c r="C43" s="115">
        <v>1481.0227783543144</v>
      </c>
      <c r="D43" s="108"/>
      <c r="E43" s="115">
        <v>1361.6574677007857</v>
      </c>
      <c r="F43" s="165"/>
      <c r="G43" s="115">
        <v>1518.9442455211154</v>
      </c>
      <c r="H43" s="110"/>
    </row>
    <row r="44" spans="2:10" ht="13.5" customHeight="1" x14ac:dyDescent="0.2">
      <c r="B44" s="63" t="s">
        <v>54</v>
      </c>
      <c r="C44" s="114">
        <v>514.58485907738566</v>
      </c>
      <c r="D44" s="90"/>
      <c r="E44" s="114">
        <v>469.5550410450694</v>
      </c>
      <c r="F44" s="57"/>
      <c r="G44" s="114">
        <v>580.31576588372354</v>
      </c>
      <c r="H44" s="59"/>
    </row>
    <row r="45" spans="2:10" s="65" customFormat="1" ht="13.5" customHeight="1" x14ac:dyDescent="0.2">
      <c r="B45" s="64" t="s">
        <v>58</v>
      </c>
      <c r="C45" s="115">
        <v>1984.899141279569</v>
      </c>
      <c r="D45" s="108"/>
      <c r="E45" s="115">
        <v>1850.3045982686074</v>
      </c>
      <c r="F45" s="165"/>
      <c r="G45" s="115">
        <v>2069.55982319029</v>
      </c>
      <c r="H45" s="110"/>
    </row>
    <row r="46" spans="2:10" ht="13.5" customHeight="1" x14ac:dyDescent="0.2">
      <c r="B46" s="63" t="s">
        <v>13</v>
      </c>
      <c r="C46" s="114">
        <v>159.4940984710326</v>
      </c>
      <c r="D46" s="90"/>
      <c r="E46" s="114">
        <v>98.101423000000025</v>
      </c>
      <c r="F46" s="57"/>
      <c r="G46" s="114">
        <v>214.478270106</v>
      </c>
      <c r="H46" s="59"/>
    </row>
    <row r="47" spans="2:10" ht="13.5" customHeight="1" x14ac:dyDescent="0.2">
      <c r="B47" s="63" t="s">
        <v>56</v>
      </c>
      <c r="C47" s="114">
        <v>477.92767752083319</v>
      </c>
      <c r="D47" s="90"/>
      <c r="E47" s="114">
        <v>412.17234802340755</v>
      </c>
      <c r="F47" s="57"/>
      <c r="G47" s="114">
        <v>629.15869385100018</v>
      </c>
      <c r="H47" s="59"/>
      <c r="J47" s="24"/>
    </row>
    <row r="48" spans="2:10" ht="13.5" customHeight="1" x14ac:dyDescent="0.2">
      <c r="B48" s="113" t="s">
        <v>15</v>
      </c>
      <c r="C48" s="87">
        <v>2667.4239673392494</v>
      </c>
      <c r="D48" s="130"/>
      <c r="E48" s="87">
        <v>2478.0439552416519</v>
      </c>
      <c r="F48" s="58"/>
      <c r="G48" s="87">
        <v>2711.4324783397724</v>
      </c>
      <c r="H48" s="132"/>
    </row>
    <row r="49" spans="2:8" ht="13.5" customHeight="1" x14ac:dyDescent="0.2">
      <c r="B49" s="75"/>
      <c r="C49" s="86"/>
      <c r="D49" s="108"/>
      <c r="E49" s="86"/>
      <c r="F49" s="109"/>
      <c r="G49" s="86"/>
      <c r="H49" s="110"/>
    </row>
    <row r="50" spans="2:8" ht="13.5" customHeight="1" x14ac:dyDescent="0.2">
      <c r="B50" s="75" t="s">
        <v>16</v>
      </c>
      <c r="C50" s="86">
        <v>2667.4239673392494</v>
      </c>
      <c r="D50" s="108"/>
      <c r="E50" s="86">
        <v>2478.0439552416519</v>
      </c>
      <c r="F50" s="109"/>
      <c r="G50" s="86">
        <v>2711.4324783397724</v>
      </c>
      <c r="H50" s="110"/>
    </row>
    <row r="51" spans="2:8" ht="13.5" customHeight="1" x14ac:dyDescent="0.2">
      <c r="B51" s="16" t="s">
        <v>19</v>
      </c>
      <c r="C51" s="114">
        <v>-1246.2239673392494</v>
      </c>
      <c r="D51" s="90"/>
      <c r="E51" s="114">
        <v>-1197.1638223033528</v>
      </c>
      <c r="F51" s="56"/>
      <c r="G51" s="114">
        <v>-1188.1175719272896</v>
      </c>
      <c r="H51" s="59"/>
    </row>
    <row r="52" spans="2:8" ht="12.75" customHeight="1" x14ac:dyDescent="0.2">
      <c r="B52" s="121" t="s">
        <v>20</v>
      </c>
      <c r="C52" s="87">
        <v>1421.2</v>
      </c>
      <c r="D52" s="130"/>
      <c r="E52" s="87">
        <v>1280.8801329382991</v>
      </c>
      <c r="F52" s="58"/>
      <c r="G52" s="87">
        <v>1523.3149064124827</v>
      </c>
      <c r="H52" s="132"/>
    </row>
    <row r="53" spans="2:8" ht="12.75" customHeight="1" x14ac:dyDescent="0.2">
      <c r="B53" s="122" t="s">
        <v>21</v>
      </c>
      <c r="C53" s="98">
        <v>0.53279869169715999</v>
      </c>
      <c r="D53" s="90"/>
      <c r="E53" s="98">
        <v>0.51689161131663264</v>
      </c>
      <c r="F53" s="57"/>
      <c r="G53" s="98">
        <v>0.56181185354289853</v>
      </c>
      <c r="H53" s="60"/>
    </row>
    <row r="54" spans="2:8" ht="13.5" customHeight="1" x14ac:dyDescent="0.2">
      <c r="B54" s="18" t="s">
        <v>1</v>
      </c>
      <c r="C54" s="139">
        <v>-667.08718973627163</v>
      </c>
      <c r="D54" s="140"/>
      <c r="E54" s="139">
        <v>-534.18021238886081</v>
      </c>
      <c r="F54" s="166"/>
      <c r="G54" s="139">
        <v>-784.22363379573881</v>
      </c>
      <c r="H54" s="167"/>
    </row>
    <row r="55" spans="2:8" ht="13.5" customHeight="1" x14ac:dyDescent="0.2">
      <c r="B55" s="16" t="s">
        <v>17</v>
      </c>
      <c r="C55" s="114">
        <v>-18.524000000000001</v>
      </c>
      <c r="D55" s="90"/>
      <c r="E55" s="114">
        <v>-5</v>
      </c>
      <c r="F55" s="57"/>
      <c r="G55" s="114">
        <v>-40</v>
      </c>
      <c r="H55" s="59"/>
    </row>
    <row r="56" spans="2:8" ht="13.5" customHeight="1" x14ac:dyDescent="0.2">
      <c r="B56" s="16" t="s">
        <v>18</v>
      </c>
      <c r="C56" s="114">
        <v>0</v>
      </c>
      <c r="D56" s="90"/>
      <c r="E56" s="114">
        <v>-7</v>
      </c>
      <c r="F56" s="57"/>
      <c r="G56" s="114">
        <v>8</v>
      </c>
      <c r="H56" s="59"/>
    </row>
    <row r="57" spans="2:8" ht="13.5" customHeight="1" x14ac:dyDescent="0.2">
      <c r="B57" s="16" t="s">
        <v>44</v>
      </c>
      <c r="C57" s="141">
        <v>0</v>
      </c>
      <c r="D57" s="159"/>
      <c r="E57" s="141">
        <v>0</v>
      </c>
      <c r="F57" s="43"/>
      <c r="G57" s="141">
        <v>0</v>
      </c>
      <c r="H57" s="142"/>
    </row>
    <row r="58" spans="2:8" ht="13.5" customHeight="1" x14ac:dyDescent="0.2">
      <c r="B58" s="113" t="s">
        <v>45</v>
      </c>
      <c r="C58" s="87">
        <v>757.30200560284629</v>
      </c>
      <c r="D58" s="130"/>
      <c r="E58" s="87">
        <v>586.59542808798415</v>
      </c>
      <c r="F58" s="58"/>
      <c r="G58" s="87">
        <v>849.41120555667658</v>
      </c>
      <c r="H58" s="132"/>
    </row>
    <row r="59" spans="2:8" ht="13.5" customHeight="1" x14ac:dyDescent="0.2">
      <c r="B59" s="16" t="s">
        <v>23</v>
      </c>
      <c r="C59" s="114">
        <v>-220.24906143133208</v>
      </c>
      <c r="D59" s="90"/>
      <c r="E59" s="114">
        <v>-186.249582</v>
      </c>
      <c r="F59" s="56"/>
      <c r="G59" s="114">
        <v>-329.67536251710158</v>
      </c>
      <c r="H59" s="59"/>
    </row>
    <row r="60" spans="2:8" ht="13.5" customHeight="1" x14ac:dyDescent="0.2">
      <c r="B60" s="16" t="s">
        <v>30</v>
      </c>
      <c r="C60" s="114">
        <v>0</v>
      </c>
      <c r="D60" s="90"/>
      <c r="E60" s="114">
        <v>0</v>
      </c>
      <c r="F60" s="56"/>
      <c r="G60" s="114">
        <v>0</v>
      </c>
      <c r="H60" s="59"/>
    </row>
    <row r="61" spans="2:8" ht="13.5" customHeight="1" x14ac:dyDescent="0.2">
      <c r="B61" s="16" t="s">
        <v>184</v>
      </c>
      <c r="C61" s="114">
        <v>0</v>
      </c>
      <c r="D61" s="158"/>
      <c r="E61" s="114">
        <v>-28</v>
      </c>
      <c r="F61" s="56"/>
      <c r="G61" s="114">
        <v>0</v>
      </c>
      <c r="H61" s="59"/>
    </row>
    <row r="62" spans="2:8" ht="13.5" customHeight="1" x14ac:dyDescent="0.2">
      <c r="B62" s="16" t="s">
        <v>59</v>
      </c>
      <c r="C62" s="114">
        <v>0</v>
      </c>
      <c r="D62" s="90"/>
      <c r="E62" s="114">
        <v>-0.7</v>
      </c>
      <c r="F62" s="56"/>
      <c r="G62" s="114">
        <v>4.4000000000000004</v>
      </c>
      <c r="H62" s="59"/>
    </row>
    <row r="63" spans="2:8" ht="13.5" customHeight="1" x14ac:dyDescent="0.2">
      <c r="B63" s="16" t="s">
        <v>115</v>
      </c>
      <c r="C63" s="141"/>
      <c r="D63" s="159"/>
      <c r="E63" s="141"/>
      <c r="F63" s="136"/>
      <c r="G63" s="141"/>
      <c r="H63" s="142"/>
    </row>
    <row r="64" spans="2:8" ht="13.5" customHeight="1" x14ac:dyDescent="0.2">
      <c r="B64" s="113" t="s">
        <v>24</v>
      </c>
      <c r="C64" s="87">
        <v>506.35772675413602</v>
      </c>
      <c r="D64" s="90"/>
      <c r="E64" s="87">
        <v>369.33418433798414</v>
      </c>
      <c r="F64" s="131"/>
      <c r="G64" s="224">
        <v>620.67127095852254</v>
      </c>
      <c r="H64" s="132"/>
    </row>
    <row r="65" spans="2:13" ht="13.5" customHeight="1" x14ac:dyDescent="0.2">
      <c r="B65" s="16" t="s">
        <v>25</v>
      </c>
      <c r="C65" s="141">
        <v>-132.99661823344024</v>
      </c>
      <c r="D65" s="135"/>
      <c r="E65" s="141">
        <v>-92.333546084495907</v>
      </c>
      <c r="F65" s="136"/>
      <c r="G65" s="225">
        <v>-202.66076447878402</v>
      </c>
      <c r="H65" s="142"/>
    </row>
    <row r="66" spans="2:13" ht="13.5" customHeight="1" x14ac:dyDescent="0.2">
      <c r="B66" s="113" t="s">
        <v>26</v>
      </c>
      <c r="C66" s="87">
        <v>368.56115192295204</v>
      </c>
      <c r="D66" s="90"/>
      <c r="E66" s="87">
        <v>270.02343701940947</v>
      </c>
      <c r="F66" s="131"/>
      <c r="G66" s="87">
        <v>465.50345321889188</v>
      </c>
      <c r="H66" s="132"/>
    </row>
    <row r="67" spans="2:13" ht="13.5" customHeight="1" x14ac:dyDescent="0.2">
      <c r="B67" s="75"/>
      <c r="C67" s="86"/>
      <c r="D67" s="108"/>
      <c r="E67" s="86"/>
      <c r="F67" s="109"/>
      <c r="G67" s="86"/>
      <c r="H67" s="110"/>
    </row>
    <row r="68" spans="2:13" ht="13.5" customHeight="1" x14ac:dyDescent="0.2">
      <c r="B68" s="75" t="s">
        <v>183</v>
      </c>
      <c r="C68" s="86"/>
      <c r="D68" s="108"/>
      <c r="E68" s="86"/>
      <c r="F68" s="109"/>
      <c r="G68" s="86"/>
      <c r="H68" s="110"/>
    </row>
    <row r="69" spans="2:13" ht="13.5" customHeight="1" x14ac:dyDescent="0.2">
      <c r="B69" s="16" t="s">
        <v>20</v>
      </c>
      <c r="C69" s="114">
        <v>1421.7369745918199</v>
      </c>
      <c r="D69" s="90"/>
      <c r="E69" s="114">
        <v>1280.8801329382991</v>
      </c>
      <c r="F69" s="56"/>
      <c r="G69" s="114">
        <v>1523.3149064124827</v>
      </c>
      <c r="H69" s="59"/>
    </row>
    <row r="70" spans="2:13" ht="13.5" customHeight="1" x14ac:dyDescent="0.2">
      <c r="B70" s="16" t="s">
        <v>174</v>
      </c>
      <c r="C70" s="114">
        <v>-201.58480237069773</v>
      </c>
      <c r="D70" s="90"/>
      <c r="E70" s="114">
        <v>-181.93152496128548</v>
      </c>
      <c r="F70" s="56"/>
      <c r="G70" s="114">
        <v>-256.28991991191185</v>
      </c>
      <c r="H70" s="59"/>
    </row>
    <row r="71" spans="2:13" s="51" customFormat="1" ht="13.5" customHeight="1" x14ac:dyDescent="0.2">
      <c r="B71" s="16" t="s">
        <v>175</v>
      </c>
      <c r="C71" s="114">
        <v>-112.38076757868444</v>
      </c>
      <c r="D71" s="158"/>
      <c r="E71" s="114">
        <v>-47.433178552271329</v>
      </c>
      <c r="F71" s="56"/>
      <c r="G71" s="114">
        <v>-181.3350429146098</v>
      </c>
      <c r="H71" s="59"/>
    </row>
    <row r="72" spans="2:13" s="51" customFormat="1" ht="13.5" customHeight="1" x14ac:dyDescent="0.2">
      <c r="B72" s="16" t="s">
        <v>176</v>
      </c>
      <c r="C72" s="114">
        <v>-1.7</v>
      </c>
      <c r="D72" s="90"/>
      <c r="E72" s="114">
        <v>-51.264696000000008</v>
      </c>
      <c r="F72" s="56"/>
      <c r="G72" s="114">
        <v>21.380208181880107</v>
      </c>
      <c r="H72" s="59"/>
    </row>
    <row r="73" spans="2:13" ht="13.5" customHeight="1" x14ac:dyDescent="0.2">
      <c r="B73" s="16" t="s">
        <v>177</v>
      </c>
      <c r="C73" s="114">
        <v>-531.14960454725701</v>
      </c>
      <c r="D73" s="158"/>
      <c r="E73" s="114">
        <v>-196.86</v>
      </c>
      <c r="F73" s="56"/>
      <c r="G73" s="114">
        <v>-700.84365805965331</v>
      </c>
      <c r="H73" s="59"/>
    </row>
    <row r="74" spans="2:13" s="51" customFormat="1" x14ac:dyDescent="0.2">
      <c r="B74" s="16" t="s">
        <v>178</v>
      </c>
      <c r="C74" s="141">
        <v>1.5</v>
      </c>
      <c r="D74" s="159"/>
      <c r="E74" s="141">
        <v>-301.14</v>
      </c>
      <c r="F74" s="136"/>
      <c r="G74" s="141">
        <v>137.40092618625681</v>
      </c>
      <c r="H74" s="142"/>
      <c r="I74" s="38"/>
      <c r="J74" s="38"/>
      <c r="K74" s="55"/>
      <c r="L74" s="55"/>
      <c r="M74" s="38"/>
    </row>
    <row r="75" spans="2:13" s="51" customFormat="1" x14ac:dyDescent="0.2">
      <c r="B75" s="113" t="s">
        <v>179</v>
      </c>
      <c r="C75" s="87">
        <v>553.71811002715685</v>
      </c>
      <c r="D75" s="90"/>
      <c r="E75" s="87">
        <v>428.7618908149833</v>
      </c>
      <c r="F75" s="131"/>
      <c r="G75" s="87">
        <v>644.90328260871865</v>
      </c>
      <c r="H75" s="132"/>
      <c r="I75" s="38"/>
      <c r="J75" s="38"/>
      <c r="K75" s="55"/>
      <c r="L75" s="55"/>
      <c r="M75" s="38"/>
    </row>
    <row r="76" spans="2:13" ht="10.5" customHeight="1" x14ac:dyDescent="0.2">
      <c r="B76" s="75"/>
      <c r="C76" s="86"/>
      <c r="D76" s="108"/>
      <c r="E76" s="86"/>
      <c r="F76" s="109"/>
      <c r="G76" s="86"/>
      <c r="H76" s="110"/>
    </row>
    <row r="77" spans="2:13" x14ac:dyDescent="0.2">
      <c r="B77" s="113" t="s">
        <v>180</v>
      </c>
      <c r="C77" s="87">
        <v>523.29075155498595</v>
      </c>
      <c r="D77" s="140"/>
      <c r="E77" s="87">
        <v>450.28668262650206</v>
      </c>
      <c r="F77" s="131"/>
      <c r="G77" s="87">
        <v>700.84365805965297</v>
      </c>
      <c r="H77" s="132"/>
    </row>
    <row r="78" spans="2:13" x14ac:dyDescent="0.2">
      <c r="B78" s="228" t="s">
        <v>29</v>
      </c>
      <c r="C78" s="248">
        <v>0.19617831959310447</v>
      </c>
      <c r="D78" s="230"/>
      <c r="E78" s="248">
        <v>0.18171053087014002</v>
      </c>
      <c r="F78" s="103"/>
      <c r="G78" s="248">
        <v>0.25847726751756844</v>
      </c>
      <c r="H78" s="232"/>
    </row>
    <row r="79" spans="2:13" x14ac:dyDescent="0.2">
      <c r="B79" s="23"/>
      <c r="C79" s="99"/>
      <c r="D79" s="56"/>
      <c r="E79" s="99"/>
      <c r="F79" s="144"/>
      <c r="G79" s="99"/>
      <c r="H79" s="156"/>
    </row>
    <row r="80" spans="2:13" x14ac:dyDescent="0.2">
      <c r="B80" s="12" t="s">
        <v>181</v>
      </c>
      <c r="C80" s="96"/>
      <c r="D80" s="96"/>
      <c r="E80" s="96"/>
      <c r="F80" s="151"/>
      <c r="G80" s="96"/>
      <c r="H80" s="151"/>
    </row>
    <row r="81" spans="2:8" x14ac:dyDescent="0.2">
      <c r="B81" s="16" t="s">
        <v>182</v>
      </c>
      <c r="C81" s="114">
        <v>2.6</v>
      </c>
      <c r="D81" s="90"/>
      <c r="E81" s="114">
        <v>2.2999999999999998</v>
      </c>
      <c r="F81" s="56"/>
      <c r="G81" s="114">
        <v>2.9481112002278573</v>
      </c>
      <c r="H81" s="59"/>
    </row>
    <row r="82" spans="2:8" x14ac:dyDescent="0.2">
      <c r="B82" s="234" t="s">
        <v>120</v>
      </c>
      <c r="C82" s="249">
        <v>3.4492338757497745</v>
      </c>
      <c r="D82" s="233"/>
      <c r="E82" s="249">
        <v>2.3178028712148149</v>
      </c>
      <c r="F82" s="103"/>
      <c r="G82" s="249">
        <v>3.9713076409185182</v>
      </c>
      <c r="H82" s="232"/>
    </row>
    <row r="83" spans="2:8" x14ac:dyDescent="0.2">
      <c r="B83" s="227"/>
      <c r="C83" s="22"/>
      <c r="D83" s="35"/>
      <c r="E83" s="21"/>
      <c r="F83" s="38"/>
      <c r="G83" s="21"/>
      <c r="H83" s="38"/>
    </row>
    <row r="84" spans="2:8" x14ac:dyDescent="0.2">
      <c r="B84" s="46" t="s">
        <v>36</v>
      </c>
      <c r="D84" s="36"/>
      <c r="E84" s="26"/>
      <c r="F84" s="36"/>
      <c r="G84" s="26"/>
      <c r="H84" s="36"/>
    </row>
    <row r="85" spans="2:8" x14ac:dyDescent="0.2">
      <c r="B85" s="1" t="s">
        <v>35</v>
      </c>
      <c r="D85" s="36"/>
      <c r="E85" s="26"/>
      <c r="F85" s="36"/>
      <c r="G85" s="26"/>
      <c r="H85" s="36"/>
    </row>
    <row r="86" spans="2:8" x14ac:dyDescent="0.2">
      <c r="B86" s="263" t="s">
        <v>34</v>
      </c>
      <c r="C86" s="263"/>
      <c r="D86" s="263"/>
      <c r="E86" s="263"/>
      <c r="F86" s="263"/>
      <c r="G86" s="263"/>
      <c r="H86" s="263"/>
    </row>
    <row r="87" spans="2:8" x14ac:dyDescent="0.2">
      <c r="D87" s="36"/>
      <c r="F87" s="39"/>
      <c r="H87" s="39"/>
    </row>
    <row r="88" spans="2:8" x14ac:dyDescent="0.2">
      <c r="B88" s="1" t="s">
        <v>46</v>
      </c>
      <c r="D88" s="36"/>
      <c r="E88" s="25"/>
      <c r="F88" s="39"/>
      <c r="H88" s="39"/>
    </row>
  </sheetData>
  <mergeCells count="8">
    <mergeCell ref="B86:H86"/>
    <mergeCell ref="B2:H2"/>
    <mergeCell ref="C8:C9"/>
    <mergeCell ref="D8:D9"/>
    <mergeCell ref="E8:E9"/>
    <mergeCell ref="F8:F9"/>
    <mergeCell ref="G8:G9"/>
    <mergeCell ref="H8:H9"/>
  </mergeCells>
  <conditionalFormatting sqref="D75">
    <cfRule type="cellIs" dxfId="25" priority="13" stopIfTrue="1" operator="equal">
      <formula>-1</formula>
    </cfRule>
    <cfRule type="cellIs" dxfId="24" priority="14" stopIfTrue="1" operator="equal">
      <formula>#DIV/0!</formula>
    </cfRule>
  </conditionalFormatting>
  <conditionalFormatting sqref="D79">
    <cfRule type="cellIs" dxfId="23" priority="5" stopIfTrue="1" operator="equal">
      <formula>-1</formula>
    </cfRule>
    <cfRule type="cellIs" dxfId="22" priority="6" stopIfTrue="1" operator="equal">
      <formula>#DIV/0!</formula>
    </cfRule>
  </conditionalFormatting>
  <conditionalFormatting sqref="D77">
    <cfRule type="cellIs" dxfId="21" priority="9" stopIfTrue="1" operator="equal">
      <formula>-1</formula>
    </cfRule>
    <cfRule type="cellIs" dxfId="20" priority="10" stopIfTrue="1" operator="equal">
      <formula>#DIV/0!</formula>
    </cfRule>
  </conditionalFormatting>
  <conditionalFormatting sqref="D78">
    <cfRule type="cellIs" dxfId="19" priority="7" stopIfTrue="1" operator="equal">
      <formula>-1</formula>
    </cfRule>
    <cfRule type="cellIs" dxfId="18" priority="8" stopIfTrue="1" operator="equal">
      <formula>#DIV/0!</formula>
    </cfRule>
  </conditionalFormatting>
  <conditionalFormatting sqref="D76">
    <cfRule type="cellIs" dxfId="17" priority="11" stopIfTrue="1" operator="equal">
      <formula>-1</formula>
    </cfRule>
    <cfRule type="cellIs" dxfId="16" priority="12" stopIfTrue="1" operator="equal">
      <formula>#DIV/0!</formula>
    </cfRule>
  </conditionalFormatting>
  <conditionalFormatting sqref="D81">
    <cfRule type="cellIs" dxfId="15" priority="3" stopIfTrue="1" operator="equal">
      <formula>-1</formula>
    </cfRule>
    <cfRule type="cellIs" dxfId="14" priority="4" stopIfTrue="1" operator="equal">
      <formula>#DIV/0!</formula>
    </cfRule>
  </conditionalFormatting>
  <conditionalFormatting sqref="D82">
    <cfRule type="cellIs" dxfId="13" priority="1" stopIfTrue="1" operator="equal">
      <formula>-1</formula>
    </cfRule>
    <cfRule type="cellIs" dxfId="12" priority="2" stopIfTrue="1" operator="equal">
      <formula>#DIV/0!</formula>
    </cfRule>
  </conditionalFormatting>
  <conditionalFormatting sqref="F81:F82 F14:F16 F19:F21 F24:F28 F31:F35 F37:F79">
    <cfRule type="cellIs" dxfId="11" priority="25" stopIfTrue="1" operator="equal">
      <formula>-1</formula>
    </cfRule>
    <cfRule type="cellIs" dxfId="10" priority="26" stopIfTrue="1" operator="equal">
      <formula>#DIV/0!</formula>
    </cfRule>
  </conditionalFormatting>
  <conditionalFormatting sqref="D14:D16 D19:D21 D24:D28 D31:D35 D37:D66 D83">
    <cfRule type="cellIs" dxfId="9" priority="23" stopIfTrue="1" operator="equal">
      <formula>-1</formula>
    </cfRule>
    <cfRule type="cellIs" dxfId="8" priority="24" stopIfTrue="1" operator="equal">
      <formula>#DIV/0!</formula>
    </cfRule>
  </conditionalFormatting>
  <conditionalFormatting sqref="D68">
    <cfRule type="cellIs" dxfId="7" priority="21" stopIfTrue="1" operator="equal">
      <formula>-1</formula>
    </cfRule>
    <cfRule type="cellIs" dxfId="6" priority="22" stopIfTrue="1" operator="equal">
      <formula>#DIV/0!</formula>
    </cfRule>
  </conditionalFormatting>
  <conditionalFormatting sqref="D67">
    <cfRule type="cellIs" dxfId="5" priority="17" stopIfTrue="1" operator="equal">
      <formula>-1</formula>
    </cfRule>
    <cfRule type="cellIs" dxfId="4" priority="18" stopIfTrue="1" operator="equal">
      <formula>#DIV/0!</formula>
    </cfRule>
  </conditionalFormatting>
  <conditionalFormatting sqref="D69:D73">
    <cfRule type="cellIs" dxfId="3" priority="19" stopIfTrue="1" operator="equal">
      <formula>-1</formula>
    </cfRule>
    <cfRule type="cellIs" dxfId="2" priority="20" stopIfTrue="1" operator="equal">
      <formula>#DIV/0!</formula>
    </cfRule>
  </conditionalFormatting>
  <conditionalFormatting sqref="D74">
    <cfRule type="cellIs" dxfId="1" priority="15" stopIfTrue="1" operator="equal">
      <formula>-1</formula>
    </cfRule>
    <cfRule type="cellIs" dxfId="0" priority="16"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3"/>
  <sheetViews>
    <sheetView showGridLines="0" zoomScale="90" zoomScaleNormal="90" workbookViewId="0">
      <selection activeCell="F18" sqref="F18"/>
    </sheetView>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62" t="s">
        <v>40</v>
      </c>
      <c r="C2" s="262"/>
    </row>
    <row r="3" spans="2:3" ht="18.75" thickBot="1" x14ac:dyDescent="0.3">
      <c r="B3" s="44"/>
      <c r="C3" s="44"/>
    </row>
    <row r="4" spans="2:3" ht="19.5" thickTop="1" thickBot="1" x14ac:dyDescent="0.3">
      <c r="B4" s="45" t="s">
        <v>33</v>
      </c>
      <c r="C4" s="44"/>
    </row>
    <row r="5" spans="2:3" ht="12.75" thickTop="1" x14ac:dyDescent="0.2"/>
    <row r="9" spans="2:3" ht="15" customHeight="1" x14ac:dyDescent="0.2">
      <c r="B9" s="12" t="s">
        <v>42</v>
      </c>
      <c r="C9" s="13" t="s">
        <v>41</v>
      </c>
    </row>
    <row r="10" spans="2:3" ht="13.5" customHeight="1" x14ac:dyDescent="0.2">
      <c r="B10" s="16"/>
      <c r="C10" s="3"/>
    </row>
    <row r="11" spans="2:3" ht="13.5" customHeight="1" x14ac:dyDescent="0.2">
      <c r="B11" s="81" t="s">
        <v>101</v>
      </c>
      <c r="C11" s="76" t="s">
        <v>102</v>
      </c>
    </row>
    <row r="12" spans="2:3" ht="13.5" customHeight="1" x14ac:dyDescent="0.2">
      <c r="B12" s="81" t="s">
        <v>48</v>
      </c>
      <c r="C12" s="76" t="s">
        <v>49</v>
      </c>
    </row>
    <row r="13" spans="2:3" ht="13.5" customHeight="1" x14ac:dyDescent="0.2">
      <c r="B13" s="81" t="s">
        <v>109</v>
      </c>
      <c r="C13" s="76" t="s">
        <v>110</v>
      </c>
    </row>
    <row r="14" spans="2:3" ht="13.5" customHeight="1" x14ac:dyDescent="0.2">
      <c r="B14" s="81" t="s">
        <v>118</v>
      </c>
      <c r="C14" s="76" t="s">
        <v>116</v>
      </c>
    </row>
    <row r="15" spans="2:3" ht="13.5" customHeight="1" x14ac:dyDescent="0.2">
      <c r="B15" s="81" t="s">
        <v>89</v>
      </c>
      <c r="C15" s="76" t="s">
        <v>90</v>
      </c>
    </row>
    <row r="16" spans="2:3" ht="13.5" customHeight="1" x14ac:dyDescent="0.2">
      <c r="B16" s="81" t="s">
        <v>91</v>
      </c>
      <c r="C16" s="76" t="s">
        <v>92</v>
      </c>
    </row>
    <row r="17" spans="2:3" ht="13.5" customHeight="1" x14ac:dyDescent="0.2">
      <c r="B17" s="81" t="s">
        <v>113</v>
      </c>
      <c r="C17" s="76" t="s">
        <v>114</v>
      </c>
    </row>
    <row r="18" spans="2:3" ht="13.5" customHeight="1" x14ac:dyDescent="0.2">
      <c r="B18" s="81" t="s">
        <v>185</v>
      </c>
      <c r="C18" s="76" t="s">
        <v>186</v>
      </c>
    </row>
    <row r="19" spans="2:3" ht="13.5" customHeight="1" x14ac:dyDescent="0.2">
      <c r="B19" s="81" t="s">
        <v>43</v>
      </c>
      <c r="C19" s="76" t="s">
        <v>47</v>
      </c>
    </row>
    <row r="20" spans="2:3" ht="13.5" customHeight="1" x14ac:dyDescent="0.2">
      <c r="B20" s="81" t="s">
        <v>103</v>
      </c>
      <c r="C20" s="76" t="s">
        <v>117</v>
      </c>
    </row>
    <row r="21" spans="2:3" ht="13.5" customHeight="1" x14ac:dyDescent="0.2">
      <c r="B21" s="81" t="s">
        <v>111</v>
      </c>
      <c r="C21" s="76" t="s">
        <v>112</v>
      </c>
    </row>
    <row r="22" spans="2:3" ht="13.5" customHeight="1" x14ac:dyDescent="0.2">
      <c r="B22" s="81" t="s">
        <v>96</v>
      </c>
      <c r="C22" s="76" t="s">
        <v>97</v>
      </c>
    </row>
    <row r="23" spans="2:3" ht="13.5" customHeight="1" x14ac:dyDescent="0.2">
      <c r="B23" s="81" t="s">
        <v>187</v>
      </c>
      <c r="C23" s="76" t="s">
        <v>188</v>
      </c>
    </row>
    <row r="24" spans="2:3" ht="13.5" customHeight="1" x14ac:dyDescent="0.2">
      <c r="B24" s="81" t="s">
        <v>190</v>
      </c>
      <c r="C24" s="76" t="s">
        <v>189</v>
      </c>
    </row>
    <row r="25" spans="2:3" ht="13.5" customHeight="1" x14ac:dyDescent="0.2">
      <c r="B25" s="253" t="s">
        <v>125</v>
      </c>
      <c r="C25" s="254" t="s">
        <v>93</v>
      </c>
    </row>
    <row r="26" spans="2:3" ht="13.5" customHeight="1" x14ac:dyDescent="0.2">
      <c r="B26" s="52"/>
      <c r="C26" s="53"/>
    </row>
    <row r="27" spans="2:3" ht="13.5" customHeight="1" x14ac:dyDescent="0.2"/>
    <row r="28" spans="2:3" ht="13.5" customHeight="1" x14ac:dyDescent="0.2"/>
    <row r="29" spans="2:3" ht="13.5" customHeight="1" x14ac:dyDescent="0.2"/>
    <row r="30" spans="2:3" s="51" customFormat="1" ht="13.5" customHeight="1" x14ac:dyDescent="0.2">
      <c r="B30" s="1"/>
      <c r="C30" s="1"/>
    </row>
    <row r="31" spans="2:3" ht="13.5" customHeight="1" x14ac:dyDescent="0.2"/>
    <row r="32" spans="2:3" ht="13.5" customHeight="1" x14ac:dyDescent="0.2"/>
    <row r="33" spans="4:5" ht="81.75" customHeight="1" x14ac:dyDescent="0.2">
      <c r="D33" s="127"/>
      <c r="E33" s="127"/>
    </row>
  </sheetData>
  <mergeCells count="1">
    <mergeCell ref="B2:C2"/>
  </mergeCells>
  <hyperlinks>
    <hyperlink ref="B4" location="Home!Print_Area" display="Return to Home page"/>
  </hyperlinks>
  <printOptions verticalCentered="1"/>
  <pageMargins left="0.7" right="0.7" top="0.75" bottom="0.75" header="0.3" footer="0.3"/>
  <pageSetup paperSize="9" scale="79" orientation="landscape" r:id="rId1"/>
  <headerFooter alignWithMargins="0">
    <oddHeader>&amp;R&amp;G</oddHeader>
    <oddFooter>&amp;L&amp;8Telenet - Analyst Consensus Q1 2018</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W46"/>
  <sheetViews>
    <sheetView showGridLines="0" showRuler="0" zoomScale="90" zoomScaleNormal="90" workbookViewId="0">
      <selection activeCell="S49" sqref="S49"/>
    </sheetView>
  </sheetViews>
  <sheetFormatPr defaultRowHeight="11.25" x14ac:dyDescent="0.2"/>
  <cols>
    <col min="1" max="1" width="47.7109375" style="171" bestFit="1" customWidth="1"/>
    <col min="2" max="5" width="10" style="171" customWidth="1"/>
    <col min="6" max="6" width="2.85546875" style="171" customWidth="1"/>
    <col min="7" max="9" width="10.42578125" style="171" customWidth="1"/>
    <col min="10" max="10" width="14.7109375" style="171" customWidth="1"/>
    <col min="11" max="11" width="47.7109375" style="171" bestFit="1" customWidth="1"/>
    <col min="12" max="15" width="10" style="171" customWidth="1"/>
    <col min="16" max="16" width="2.85546875" style="171" customWidth="1"/>
    <col min="17" max="19" width="10.42578125" style="171" customWidth="1"/>
    <col min="20" max="22" width="9.140625" style="171"/>
    <col min="23" max="23" width="19.28515625" style="171" customWidth="1"/>
    <col min="24" max="16384" width="9.140625" style="171"/>
  </cols>
  <sheetData>
    <row r="1" spans="1:23" s="169" customFormat="1" ht="36" customHeight="1" x14ac:dyDescent="0.2">
      <c r="A1" s="168" t="s">
        <v>128</v>
      </c>
    </row>
    <row r="2" spans="1:23" ht="25.5" customHeight="1" x14ac:dyDescent="0.2">
      <c r="A2" s="170" t="s">
        <v>129</v>
      </c>
      <c r="K2" s="170" t="s">
        <v>130</v>
      </c>
    </row>
    <row r="3" spans="1:23" ht="4.5" customHeight="1" thickBot="1" x14ac:dyDescent="0.25"/>
    <row r="4" spans="1:23" s="174" customFormat="1" ht="25.5" customHeight="1" thickTop="1" thickBot="1" x14ac:dyDescent="0.25">
      <c r="A4" s="172" t="s">
        <v>131</v>
      </c>
      <c r="B4" s="173" t="s">
        <v>132</v>
      </c>
      <c r="C4" s="173" t="s">
        <v>133</v>
      </c>
      <c r="D4" s="173" t="s">
        <v>134</v>
      </c>
      <c r="E4" s="173" t="s">
        <v>135</v>
      </c>
      <c r="F4" s="173"/>
      <c r="G4" s="173" t="s">
        <v>136</v>
      </c>
      <c r="H4" s="173" t="s">
        <v>137</v>
      </c>
      <c r="I4" s="173" t="s">
        <v>138</v>
      </c>
      <c r="K4" s="172" t="s">
        <v>131</v>
      </c>
      <c r="L4" s="173" t="s">
        <v>132</v>
      </c>
      <c r="M4" s="173" t="s">
        <v>133</v>
      </c>
      <c r="N4" s="173" t="s">
        <v>134</v>
      </c>
      <c r="O4" s="173" t="s">
        <v>135</v>
      </c>
      <c r="P4" s="173"/>
      <c r="Q4" s="173" t="s">
        <v>136</v>
      </c>
      <c r="R4" s="173" t="s">
        <v>137</v>
      </c>
      <c r="S4" s="173" t="s">
        <v>138</v>
      </c>
      <c r="W4" s="175" t="s">
        <v>33</v>
      </c>
    </row>
    <row r="5" spans="1:23" ht="4.5" customHeight="1" x14ac:dyDescent="0.2"/>
    <row r="6" spans="1:23" s="177" customFormat="1" ht="15" customHeight="1" x14ac:dyDescent="0.2">
      <c r="A6" s="176" t="s">
        <v>139</v>
      </c>
      <c r="G6" s="178"/>
      <c r="H6" s="178"/>
      <c r="I6" s="178"/>
      <c r="K6" s="176" t="s">
        <v>139</v>
      </c>
      <c r="Q6" s="178"/>
      <c r="R6" s="178"/>
      <c r="S6" s="178"/>
    </row>
    <row r="7" spans="1:23" s="177" customFormat="1" ht="4.5" customHeight="1" x14ac:dyDescent="0.2">
      <c r="G7" s="178"/>
      <c r="H7" s="178"/>
      <c r="I7" s="178"/>
      <c r="L7" s="179"/>
      <c r="M7" s="179"/>
      <c r="N7" s="179"/>
      <c r="O7" s="179"/>
      <c r="P7" s="179"/>
      <c r="Q7" s="179"/>
      <c r="R7" s="179"/>
      <c r="S7" s="179"/>
    </row>
    <row r="8" spans="1:23" s="177" customFormat="1" ht="15" customHeight="1" x14ac:dyDescent="0.2">
      <c r="A8" s="180" t="s">
        <v>55</v>
      </c>
      <c r="B8" s="181"/>
      <c r="C8" s="181"/>
      <c r="D8" s="181"/>
      <c r="E8" s="181"/>
      <c r="F8" s="181"/>
      <c r="G8" s="181"/>
      <c r="H8" s="181"/>
      <c r="I8" s="181"/>
      <c r="K8" s="180" t="s">
        <v>55</v>
      </c>
    </row>
    <row r="9" spans="1:23" s="177" customFormat="1" ht="15" customHeight="1" x14ac:dyDescent="0.2">
      <c r="A9" s="182" t="s">
        <v>140</v>
      </c>
      <c r="B9" s="183">
        <v>141</v>
      </c>
      <c r="C9" s="183">
        <v>143.10000000000002</v>
      </c>
      <c r="D9" s="183">
        <v>148.19999999999999</v>
      </c>
      <c r="E9" s="183">
        <v>149.19999999999999</v>
      </c>
      <c r="F9" s="183"/>
      <c r="G9" s="183">
        <v>284.10000000000002</v>
      </c>
      <c r="H9" s="183">
        <v>432.3</v>
      </c>
      <c r="I9" s="183">
        <v>581.5</v>
      </c>
      <c r="K9" s="182" t="s">
        <v>140</v>
      </c>
      <c r="L9" s="183">
        <v>148.65611242740786</v>
      </c>
      <c r="M9" s="183">
        <v>149.80025292559694</v>
      </c>
      <c r="N9" s="183">
        <v>148.65215222406781</v>
      </c>
      <c r="O9" s="183">
        <v>149.68651408898361</v>
      </c>
      <c r="P9" s="183"/>
      <c r="Q9" s="183">
        <v>298.4563653530048</v>
      </c>
      <c r="R9" s="183">
        <v>447.2</v>
      </c>
      <c r="S9" s="183">
        <v>596.88651408898363</v>
      </c>
    </row>
    <row r="10" spans="1:23" s="177" customFormat="1" ht="15" customHeight="1" x14ac:dyDescent="0.2">
      <c r="A10" s="182" t="s">
        <v>141</v>
      </c>
      <c r="B10" s="183">
        <v>148</v>
      </c>
      <c r="C10" s="183">
        <v>150.5</v>
      </c>
      <c r="D10" s="183">
        <v>154.60000000000002</v>
      </c>
      <c r="E10" s="183">
        <v>153.69999999999999</v>
      </c>
      <c r="F10" s="183"/>
      <c r="G10" s="183">
        <v>298.5</v>
      </c>
      <c r="H10" s="183">
        <v>453.1</v>
      </c>
      <c r="I10" s="183">
        <v>606.79999999999995</v>
      </c>
      <c r="K10" s="182" t="s">
        <v>141</v>
      </c>
      <c r="L10" s="183">
        <v>152.0757141447184</v>
      </c>
      <c r="M10" s="183">
        <v>154.28571739630181</v>
      </c>
      <c r="N10" s="183">
        <v>155.30975279632023</v>
      </c>
      <c r="O10" s="183">
        <v>154.21931087795187</v>
      </c>
      <c r="P10" s="183"/>
      <c r="Q10" s="183">
        <v>306.36143154102024</v>
      </c>
      <c r="R10" s="183">
        <v>461.67118433734049</v>
      </c>
      <c r="S10" s="183">
        <v>615.89049521529239</v>
      </c>
    </row>
    <row r="11" spans="1:23" s="177" customFormat="1" ht="15" customHeight="1" x14ac:dyDescent="0.2">
      <c r="A11" s="182" t="s">
        <v>142</v>
      </c>
      <c r="B11" s="183">
        <v>60.4</v>
      </c>
      <c r="C11" s="183">
        <v>59.000000000000007</v>
      </c>
      <c r="D11" s="183">
        <v>60.5</v>
      </c>
      <c r="E11" s="183">
        <v>59.7</v>
      </c>
      <c r="F11" s="183"/>
      <c r="G11" s="183">
        <v>119.4</v>
      </c>
      <c r="H11" s="183">
        <v>179.9</v>
      </c>
      <c r="I11" s="183">
        <v>239.6</v>
      </c>
      <c r="K11" s="182" t="s">
        <v>142</v>
      </c>
      <c r="L11" s="183">
        <v>62.534775255983199</v>
      </c>
      <c r="M11" s="183">
        <v>60.97217537364466</v>
      </c>
      <c r="N11" s="183">
        <v>60.548062861227756</v>
      </c>
      <c r="O11" s="183">
        <v>59.794634753058872</v>
      </c>
      <c r="P11" s="183"/>
      <c r="Q11" s="183">
        <v>123.50695062962785</v>
      </c>
      <c r="R11" s="183">
        <v>184</v>
      </c>
      <c r="S11" s="183">
        <v>243.79463475305886</v>
      </c>
    </row>
    <row r="12" spans="1:23" s="186" customFormat="1" ht="18" customHeight="1" x14ac:dyDescent="0.2">
      <c r="A12" s="184" t="s">
        <v>57</v>
      </c>
      <c r="B12" s="185">
        <v>349.4</v>
      </c>
      <c r="C12" s="185">
        <v>352.6</v>
      </c>
      <c r="D12" s="185">
        <v>363.29999999999995</v>
      </c>
      <c r="E12" s="185">
        <v>362.6</v>
      </c>
      <c r="F12" s="185"/>
      <c r="G12" s="185">
        <v>702</v>
      </c>
      <c r="H12" s="185">
        <v>1065.3</v>
      </c>
      <c r="I12" s="185">
        <v>1427.9</v>
      </c>
      <c r="K12" s="184" t="s">
        <v>57</v>
      </c>
      <c r="L12" s="185">
        <v>363.26660182810946</v>
      </c>
      <c r="M12" s="185">
        <v>365.05814569554343</v>
      </c>
      <c r="N12" s="185">
        <v>364.50996788161581</v>
      </c>
      <c r="O12" s="185">
        <v>363.70045971999434</v>
      </c>
      <c r="P12" s="185"/>
      <c r="Q12" s="185">
        <v>728.4</v>
      </c>
      <c r="R12" s="185">
        <v>1092.9099678816158</v>
      </c>
      <c r="S12" s="185">
        <v>1456.6104276016101</v>
      </c>
    </row>
    <row r="13" spans="1:23" s="177" customFormat="1" ht="15" customHeight="1" x14ac:dyDescent="0.2">
      <c r="A13" s="182" t="s">
        <v>143</v>
      </c>
      <c r="B13" s="183">
        <v>133.9</v>
      </c>
      <c r="C13" s="183">
        <v>135.4</v>
      </c>
      <c r="D13" s="183">
        <v>138.5</v>
      </c>
      <c r="E13" s="183">
        <v>129.1</v>
      </c>
      <c r="F13" s="183"/>
      <c r="G13" s="183">
        <v>269.3</v>
      </c>
      <c r="H13" s="183">
        <v>407.8</v>
      </c>
      <c r="I13" s="183">
        <v>536.9</v>
      </c>
      <c r="K13" s="182" t="s">
        <v>143</v>
      </c>
      <c r="L13" s="183">
        <v>125.09254416456724</v>
      </c>
      <c r="M13" s="183">
        <v>129.43334533093474</v>
      </c>
      <c r="N13" s="183">
        <v>132.15324628452765</v>
      </c>
      <c r="O13" s="183">
        <v>124.92751172046729</v>
      </c>
      <c r="P13" s="183"/>
      <c r="Q13" s="183">
        <v>254.52588949550199</v>
      </c>
      <c r="R13" s="183">
        <v>386.67913578002964</v>
      </c>
      <c r="S13" s="183">
        <v>511.60664750049693</v>
      </c>
    </row>
    <row r="14" spans="1:23" s="186" customFormat="1" ht="18" customHeight="1" x14ac:dyDescent="0.2">
      <c r="A14" s="184" t="s">
        <v>58</v>
      </c>
      <c r="B14" s="185">
        <v>483.3</v>
      </c>
      <c r="C14" s="185">
        <v>487.99999999999994</v>
      </c>
      <c r="D14" s="185">
        <v>501.79999999999995</v>
      </c>
      <c r="E14" s="185">
        <v>491.7</v>
      </c>
      <c r="F14" s="185"/>
      <c r="G14" s="185">
        <v>971.3</v>
      </c>
      <c r="H14" s="185">
        <v>1473.1</v>
      </c>
      <c r="I14" s="185">
        <v>1964.8</v>
      </c>
      <c r="K14" s="184" t="s">
        <v>58</v>
      </c>
      <c r="L14" s="185">
        <v>488.3591459926767</v>
      </c>
      <c r="M14" s="185">
        <v>494.49149102647817</v>
      </c>
      <c r="N14" s="185">
        <v>496.66321416614346</v>
      </c>
      <c r="O14" s="185">
        <v>488.62797144046164</v>
      </c>
      <c r="P14" s="185"/>
      <c r="Q14" s="187">
        <v>982.85063701915487</v>
      </c>
      <c r="R14" s="187">
        <v>1479.6</v>
      </c>
      <c r="S14" s="187">
        <v>1968.2279714404615</v>
      </c>
    </row>
    <row r="15" spans="1:23" s="177" customFormat="1" ht="15" customHeight="1" x14ac:dyDescent="0.2">
      <c r="A15" s="180" t="s">
        <v>13</v>
      </c>
      <c r="B15" s="183">
        <v>33.9</v>
      </c>
      <c r="C15" s="183">
        <v>30.9</v>
      </c>
      <c r="D15" s="183">
        <v>33.700000000000003</v>
      </c>
      <c r="E15" s="183">
        <v>35.700000000000003</v>
      </c>
      <c r="F15" s="183"/>
      <c r="G15" s="183">
        <v>64.8</v>
      </c>
      <c r="H15" s="183">
        <v>98.5</v>
      </c>
      <c r="I15" s="183">
        <v>134.19999999999999</v>
      </c>
      <c r="K15" s="180" t="s">
        <v>13</v>
      </c>
      <c r="L15" s="183">
        <v>35.768104751823415</v>
      </c>
      <c r="M15" s="183">
        <v>32.528178001874636</v>
      </c>
      <c r="N15" s="183">
        <v>34.028680241831616</v>
      </c>
      <c r="O15" s="183">
        <v>36.112668831722203</v>
      </c>
      <c r="P15" s="183"/>
      <c r="Q15" s="183">
        <v>68.296282753698051</v>
      </c>
      <c r="R15" s="183">
        <v>102.32496299552966</v>
      </c>
      <c r="S15" s="183">
        <v>138.43763182725186</v>
      </c>
    </row>
    <row r="16" spans="1:23" s="180" customFormat="1" ht="15" customHeight="1" x14ac:dyDescent="0.2">
      <c r="A16" s="180" t="s">
        <v>56</v>
      </c>
      <c r="B16" s="183">
        <v>98.8</v>
      </c>
      <c r="C16" s="183">
        <v>103.39999999999999</v>
      </c>
      <c r="D16" s="183">
        <v>110.5</v>
      </c>
      <c r="E16" s="183">
        <v>116.4</v>
      </c>
      <c r="F16" s="183"/>
      <c r="G16" s="183">
        <v>202.2</v>
      </c>
      <c r="H16" s="183">
        <v>312.7</v>
      </c>
      <c r="I16" s="183">
        <v>429.1</v>
      </c>
      <c r="K16" s="180" t="s">
        <v>56</v>
      </c>
      <c r="L16" s="183">
        <v>99.5</v>
      </c>
      <c r="M16" s="183">
        <v>103.71409913170319</v>
      </c>
      <c r="N16" s="183">
        <v>109.0246897042625</v>
      </c>
      <c r="O16" s="183">
        <v>111.1</v>
      </c>
      <c r="P16" s="183"/>
      <c r="Q16" s="183">
        <v>203.21409913170319</v>
      </c>
      <c r="R16" s="183">
        <v>312.23878883596569</v>
      </c>
      <c r="S16" s="183">
        <v>423.33878883596572</v>
      </c>
    </row>
    <row r="17" spans="1:19" s="189" customFormat="1" ht="18" customHeight="1" x14ac:dyDescent="0.2">
      <c r="A17" s="184" t="s">
        <v>15</v>
      </c>
      <c r="B17" s="188">
        <v>616</v>
      </c>
      <c r="C17" s="188">
        <v>622.29999999999995</v>
      </c>
      <c r="D17" s="188">
        <v>646</v>
      </c>
      <c r="E17" s="188">
        <v>643.79999999999995</v>
      </c>
      <c r="F17" s="188"/>
      <c r="G17" s="188">
        <v>1238.3</v>
      </c>
      <c r="H17" s="188">
        <v>1884.3</v>
      </c>
      <c r="I17" s="188">
        <v>2528.1</v>
      </c>
      <c r="K17" s="184" t="s">
        <v>15</v>
      </c>
      <c r="L17" s="188">
        <v>623.7175020872462</v>
      </c>
      <c r="M17" s="188">
        <v>630.733768160056</v>
      </c>
      <c r="N17" s="188">
        <v>639.71658411223757</v>
      </c>
      <c r="O17" s="188">
        <v>635.76062430871332</v>
      </c>
      <c r="P17" s="188"/>
      <c r="Q17" s="188">
        <v>1254.3512702473022</v>
      </c>
      <c r="R17" s="188">
        <v>1894.0678543595398</v>
      </c>
      <c r="S17" s="188">
        <v>2529.9284786682533</v>
      </c>
    </row>
    <row r="18" spans="1:19" x14ac:dyDescent="0.2">
      <c r="E18" s="190"/>
    </row>
    <row r="19" spans="1:19" x14ac:dyDescent="0.2">
      <c r="M19" s="191"/>
      <c r="Q19" s="191"/>
    </row>
    <row r="20" spans="1:19" ht="25.5" customHeight="1" x14ac:dyDescent="0.2">
      <c r="A20" s="170" t="s">
        <v>129</v>
      </c>
      <c r="K20" s="170" t="s">
        <v>130</v>
      </c>
    </row>
    <row r="21" spans="1:19" ht="4.5" customHeight="1" x14ac:dyDescent="0.2"/>
    <row r="22" spans="1:19" s="174" customFormat="1" ht="25.5" customHeight="1" thickBot="1" x14ac:dyDescent="0.25">
      <c r="A22" s="172" t="s">
        <v>131</v>
      </c>
      <c r="B22" s="173" t="s">
        <v>132</v>
      </c>
      <c r="C22" s="173" t="s">
        <v>133</v>
      </c>
      <c r="D22" s="173" t="s">
        <v>134</v>
      </c>
      <c r="E22" s="173" t="s">
        <v>135</v>
      </c>
      <c r="F22" s="173"/>
      <c r="G22" s="173" t="s">
        <v>136</v>
      </c>
      <c r="H22" s="173" t="s">
        <v>137</v>
      </c>
      <c r="I22" s="173" t="s">
        <v>138</v>
      </c>
      <c r="K22" s="172" t="s">
        <v>131</v>
      </c>
      <c r="L22" s="173" t="s">
        <v>132</v>
      </c>
      <c r="M22" s="173" t="s">
        <v>133</v>
      </c>
      <c r="N22" s="173" t="s">
        <v>134</v>
      </c>
      <c r="O22" s="173" t="s">
        <v>135</v>
      </c>
      <c r="P22" s="173"/>
      <c r="Q22" s="173" t="s">
        <v>136</v>
      </c>
      <c r="R22" s="173" t="s">
        <v>137</v>
      </c>
      <c r="S22" s="173" t="s">
        <v>138</v>
      </c>
    </row>
    <row r="23" spans="1:19" ht="4.5" customHeight="1" x14ac:dyDescent="0.2"/>
    <row r="24" spans="1:19" s="177" customFormat="1" ht="12.75" customHeight="1" x14ac:dyDescent="0.2">
      <c r="A24" s="192" t="s">
        <v>144</v>
      </c>
      <c r="B24" s="193"/>
      <c r="C24" s="193"/>
      <c r="D24" s="193"/>
      <c r="E24" s="193"/>
      <c r="K24" s="192" t="s">
        <v>144</v>
      </c>
      <c r="L24" s="193"/>
      <c r="M24" s="193"/>
      <c r="N24" s="193"/>
      <c r="O24" s="193"/>
    </row>
    <row r="25" spans="1:19" s="177" customFormat="1" ht="4.5" customHeight="1" x14ac:dyDescent="0.2">
      <c r="A25" s="192"/>
      <c r="B25" s="193"/>
      <c r="C25" s="193"/>
      <c r="D25" s="193"/>
      <c r="E25" s="193"/>
      <c r="K25" s="192"/>
      <c r="L25" s="193"/>
      <c r="M25" s="193"/>
      <c r="N25" s="193"/>
      <c r="O25" s="193"/>
    </row>
    <row r="26" spans="1:19" s="180" customFormat="1" ht="15" customHeight="1" x14ac:dyDescent="0.2">
      <c r="A26" s="180" t="s">
        <v>145</v>
      </c>
      <c r="B26" s="193">
        <v>-49.1</v>
      </c>
      <c r="C26" s="193">
        <v>-41.9</v>
      </c>
      <c r="D26" s="193">
        <v>-44.800000000000011</v>
      </c>
      <c r="E26" s="193">
        <v>-45.6</v>
      </c>
      <c r="G26" s="193">
        <v>-91</v>
      </c>
      <c r="H26" s="194">
        <v>-135.80000000000001</v>
      </c>
      <c r="I26" s="194">
        <v>-181.4</v>
      </c>
      <c r="K26" s="180" t="s">
        <v>145</v>
      </c>
      <c r="L26" s="193">
        <v>-49.618168939999997</v>
      </c>
      <c r="M26" s="193">
        <v>-42.347546840000007</v>
      </c>
      <c r="N26" s="193">
        <v>-44.769074769999996</v>
      </c>
      <c r="O26" s="193">
        <v>-45.674680620000004</v>
      </c>
      <c r="Q26" s="193">
        <v>-91.9</v>
      </c>
      <c r="R26" s="194">
        <v>-136.66907477000001</v>
      </c>
      <c r="S26" s="194">
        <v>-182.4</v>
      </c>
    </row>
    <row r="27" spans="1:19" s="180" customFormat="1" ht="15" customHeight="1" x14ac:dyDescent="0.2">
      <c r="A27" s="180" t="s">
        <v>146</v>
      </c>
      <c r="B27" s="193">
        <v>-149.1</v>
      </c>
      <c r="C27" s="193">
        <v>-147.79999999999998</v>
      </c>
      <c r="D27" s="193">
        <v>-150.30000000000001</v>
      </c>
      <c r="E27" s="193">
        <v>-145.80000000000001</v>
      </c>
      <c r="G27" s="193">
        <v>-296.89999999999998</v>
      </c>
      <c r="H27" s="194">
        <v>-447.2</v>
      </c>
      <c r="I27" s="194">
        <v>-593</v>
      </c>
      <c r="K27" s="180" t="s">
        <v>146</v>
      </c>
      <c r="L27" s="193">
        <v>-147.60102622459377</v>
      </c>
      <c r="M27" s="193">
        <v>-146.38462026161312</v>
      </c>
      <c r="N27" s="193">
        <v>-145.57751538380003</v>
      </c>
      <c r="O27" s="193">
        <v>-139.37337203920001</v>
      </c>
      <c r="Q27" s="193">
        <v>-293.98564648620686</v>
      </c>
      <c r="R27" s="194">
        <v>-439.56316187000687</v>
      </c>
      <c r="S27" s="194">
        <v>-579</v>
      </c>
    </row>
    <row r="28" spans="1:19" s="180" customFormat="1" ht="15" customHeight="1" x14ac:dyDescent="0.2">
      <c r="A28" s="180" t="s">
        <v>147</v>
      </c>
      <c r="B28" s="193">
        <v>-63.9</v>
      </c>
      <c r="C28" s="193">
        <v>-62.699999999999996</v>
      </c>
      <c r="D28" s="193">
        <v>-59.700000000000017</v>
      </c>
      <c r="E28" s="193">
        <v>-68.7</v>
      </c>
      <c r="G28" s="193">
        <v>-126.6</v>
      </c>
      <c r="H28" s="194">
        <v>-186.3</v>
      </c>
      <c r="I28" s="194">
        <v>-255</v>
      </c>
      <c r="K28" s="180" t="s">
        <v>147</v>
      </c>
      <c r="L28" s="193">
        <v>-64.961506170000007</v>
      </c>
      <c r="M28" s="193">
        <v>-63.477394570000008</v>
      </c>
      <c r="N28" s="193">
        <v>-60.379035090000002</v>
      </c>
      <c r="O28" s="193">
        <v>-68.889249759999984</v>
      </c>
      <c r="Q28" s="193">
        <v>-128.5</v>
      </c>
      <c r="R28" s="194">
        <v>-188.87903509</v>
      </c>
      <c r="S28" s="194">
        <v>-257.76828484999999</v>
      </c>
    </row>
    <row r="29" spans="1:19" s="186" customFormat="1" ht="15" customHeight="1" x14ac:dyDescent="0.2">
      <c r="A29" s="180" t="s">
        <v>148</v>
      </c>
      <c r="B29" s="193">
        <v>-18.899999999999999</v>
      </c>
      <c r="C29" s="193">
        <v>-24</v>
      </c>
      <c r="D29" s="193">
        <v>-23.800000000000004</v>
      </c>
      <c r="E29" s="193">
        <v>-33.700000000000003</v>
      </c>
      <c r="G29" s="193">
        <v>-42.9</v>
      </c>
      <c r="H29" s="194">
        <v>-66.7</v>
      </c>
      <c r="I29" s="194">
        <v>-100.4</v>
      </c>
      <c r="K29" s="180" t="s">
        <v>148</v>
      </c>
      <c r="L29" s="193">
        <v>-19.594426259999999</v>
      </c>
      <c r="M29" s="193">
        <v>-24.257255900000001</v>
      </c>
      <c r="N29" s="193">
        <v>-23.87485315</v>
      </c>
      <c r="O29" s="193">
        <v>-33.66315264</v>
      </c>
      <c r="Q29" s="193">
        <v>-43.851682159999996</v>
      </c>
      <c r="R29" s="194">
        <v>-67.8</v>
      </c>
      <c r="S29" s="194">
        <v>-101.46315264</v>
      </c>
    </row>
    <row r="30" spans="1:19" s="180" customFormat="1" ht="15" customHeight="1" x14ac:dyDescent="0.2">
      <c r="A30" s="180" t="s">
        <v>149</v>
      </c>
      <c r="B30" s="193">
        <v>-10.4</v>
      </c>
      <c r="C30" s="193">
        <v>-8.7000000000000011</v>
      </c>
      <c r="D30" s="193">
        <v>-11.599999999999998</v>
      </c>
      <c r="E30" s="193">
        <v>-12.5</v>
      </c>
      <c r="G30" s="193">
        <v>-19.100000000000001</v>
      </c>
      <c r="H30" s="194">
        <v>-30.7</v>
      </c>
      <c r="I30" s="194">
        <v>-43.2</v>
      </c>
      <c r="K30" s="180" t="s">
        <v>149</v>
      </c>
      <c r="L30" s="193">
        <v>-10.41119263</v>
      </c>
      <c r="M30" s="193">
        <v>-8.7500735799999987</v>
      </c>
      <c r="N30" s="193">
        <v>-11.56594591</v>
      </c>
      <c r="O30" s="193">
        <v>-12.48419378</v>
      </c>
      <c r="Q30" s="193">
        <v>-19.161266210000001</v>
      </c>
      <c r="R30" s="194">
        <v>-30.8</v>
      </c>
      <c r="S30" s="194">
        <v>-43.284193780000003</v>
      </c>
    </row>
    <row r="31" spans="1:19" s="186" customFormat="1" ht="15" customHeight="1" x14ac:dyDescent="0.2">
      <c r="A31" s="180" t="s">
        <v>150</v>
      </c>
      <c r="B31" s="193">
        <v>-35.200000000000003</v>
      </c>
      <c r="C31" s="193">
        <v>-34.200000000000003</v>
      </c>
      <c r="D31" s="193">
        <v>-37</v>
      </c>
      <c r="E31" s="193">
        <v>-38.799999999999997</v>
      </c>
      <c r="G31" s="193">
        <v>-69.400000000000006</v>
      </c>
      <c r="H31" s="194">
        <v>-106.4</v>
      </c>
      <c r="I31" s="194">
        <v>-145.19999999999999</v>
      </c>
      <c r="K31" s="180" t="s">
        <v>150</v>
      </c>
      <c r="L31" s="193">
        <v>-37.805234329999998</v>
      </c>
      <c r="M31" s="193">
        <v>-37.299999999999997</v>
      </c>
      <c r="N31" s="193">
        <v>-36.200000000000003</v>
      </c>
      <c r="O31" s="193">
        <v>-38.5</v>
      </c>
      <c r="Q31" s="193">
        <v>-75.105234330000002</v>
      </c>
      <c r="R31" s="194">
        <v>-111.30523433</v>
      </c>
      <c r="S31" s="194">
        <v>-149.80523433000002</v>
      </c>
    </row>
    <row r="32" spans="1:19" s="180" customFormat="1" ht="4.5" customHeight="1" x14ac:dyDescent="0.2"/>
    <row r="33" spans="1:19" s="180" customFormat="1" ht="18" customHeight="1" x14ac:dyDescent="0.2">
      <c r="A33" s="184" t="s">
        <v>151</v>
      </c>
      <c r="B33" s="195">
        <v>-326.59999999999991</v>
      </c>
      <c r="C33" s="195">
        <v>-319.29999999999995</v>
      </c>
      <c r="D33" s="195">
        <v>-327.20000000000005</v>
      </c>
      <c r="E33" s="195">
        <v>-345.1</v>
      </c>
      <c r="F33" s="195"/>
      <c r="G33" s="195">
        <v>-645.9</v>
      </c>
      <c r="H33" s="195">
        <v>-973.1</v>
      </c>
      <c r="I33" s="195">
        <v>-1318.2000000000003</v>
      </c>
      <c r="K33" s="184" t="s">
        <v>151</v>
      </c>
      <c r="L33" s="195">
        <v>-329.99155455459379</v>
      </c>
      <c r="M33" s="195">
        <v>-322.60000000000002</v>
      </c>
      <c r="N33" s="195">
        <v>-322.5</v>
      </c>
      <c r="O33" s="195">
        <v>-338.7</v>
      </c>
      <c r="P33" s="195"/>
      <c r="Q33" s="195">
        <v>-652.59155455459381</v>
      </c>
      <c r="R33" s="195">
        <v>-975.09155455459381</v>
      </c>
      <c r="S33" s="195">
        <v>-1313.7915545545939</v>
      </c>
    </row>
    <row r="36" spans="1:19" ht="25.5" customHeight="1" x14ac:dyDescent="0.2">
      <c r="A36" s="170" t="s">
        <v>129</v>
      </c>
      <c r="B36" s="196"/>
      <c r="C36" s="196"/>
      <c r="D36" s="196"/>
      <c r="E36" s="196"/>
      <c r="F36" s="196"/>
      <c r="G36" s="196"/>
      <c r="H36" s="196"/>
      <c r="I36" s="196"/>
      <c r="K36" s="170" t="s">
        <v>130</v>
      </c>
      <c r="L36" s="197"/>
      <c r="M36" s="197"/>
      <c r="N36" s="197"/>
      <c r="O36" s="197"/>
      <c r="P36" s="197"/>
      <c r="Q36" s="197"/>
      <c r="R36" s="197"/>
      <c r="S36" s="197"/>
    </row>
    <row r="37" spans="1:19" ht="3.75" customHeight="1" x14ac:dyDescent="0.2"/>
    <row r="38" spans="1:19" ht="25.5" customHeight="1" thickBot="1" x14ac:dyDescent="0.25">
      <c r="A38" s="172" t="s">
        <v>131</v>
      </c>
      <c r="B38" s="173" t="s">
        <v>132</v>
      </c>
      <c r="C38" s="173" t="s">
        <v>133</v>
      </c>
      <c r="D38" s="173" t="s">
        <v>134</v>
      </c>
      <c r="E38" s="173" t="s">
        <v>135</v>
      </c>
      <c r="F38" s="173"/>
      <c r="G38" s="173" t="s">
        <v>136</v>
      </c>
      <c r="H38" s="173" t="s">
        <v>137</v>
      </c>
      <c r="I38" s="173" t="s">
        <v>138</v>
      </c>
      <c r="J38" s="174"/>
      <c r="K38" s="172" t="s">
        <v>131</v>
      </c>
      <c r="L38" s="173" t="s">
        <v>132</v>
      </c>
      <c r="M38" s="173" t="s">
        <v>133</v>
      </c>
      <c r="N38" s="173" t="s">
        <v>134</v>
      </c>
      <c r="O38" s="173" t="s">
        <v>135</v>
      </c>
      <c r="P38" s="173"/>
      <c r="Q38" s="173" t="s">
        <v>136</v>
      </c>
      <c r="R38" s="173" t="s">
        <v>137</v>
      </c>
      <c r="S38" s="173" t="s">
        <v>138</v>
      </c>
    </row>
    <row r="39" spans="1:19" ht="3.75" customHeight="1" x14ac:dyDescent="0.2"/>
    <row r="40" spans="1:19" ht="15" customHeight="1" x14ac:dyDescent="0.2">
      <c r="A40" s="192" t="s">
        <v>20</v>
      </c>
      <c r="B40" s="193"/>
      <c r="C40" s="193"/>
      <c r="D40" s="193"/>
      <c r="E40" s="193"/>
      <c r="F40" s="177"/>
      <c r="G40" s="177"/>
      <c r="H40" s="177"/>
      <c r="I40" s="177"/>
      <c r="J40" s="177"/>
      <c r="K40" s="192" t="s">
        <v>20</v>
      </c>
      <c r="L40" s="193"/>
      <c r="M40" s="193"/>
      <c r="N40" s="193"/>
      <c r="O40" s="193"/>
      <c r="P40" s="177"/>
      <c r="Q40" s="177"/>
      <c r="R40" s="177"/>
      <c r="S40" s="177"/>
    </row>
    <row r="41" spans="1:19" ht="3.75" customHeight="1" x14ac:dyDescent="0.2">
      <c r="A41" s="192"/>
      <c r="B41" s="193"/>
      <c r="C41" s="193"/>
      <c r="D41" s="193"/>
      <c r="E41" s="193"/>
      <c r="F41" s="177"/>
      <c r="G41" s="177"/>
      <c r="H41" s="177"/>
      <c r="I41" s="177"/>
      <c r="J41" s="177"/>
      <c r="K41" s="192"/>
      <c r="L41" s="193"/>
      <c r="M41" s="193"/>
      <c r="N41" s="193"/>
      <c r="O41" s="193"/>
      <c r="P41" s="177"/>
      <c r="Q41" s="177"/>
      <c r="R41" s="177"/>
      <c r="S41" s="177"/>
    </row>
    <row r="42" spans="1:19" ht="18" customHeight="1" x14ac:dyDescent="0.2">
      <c r="A42" s="198" t="s">
        <v>20</v>
      </c>
      <c r="B42" s="199">
        <v>289.39999999999998</v>
      </c>
      <c r="C42" s="199">
        <v>303</v>
      </c>
      <c r="D42" s="199">
        <v>318.80000000000007</v>
      </c>
      <c r="E42" s="199">
        <v>298.7</v>
      </c>
      <c r="F42" s="199"/>
      <c r="G42" s="199">
        <v>592.4</v>
      </c>
      <c r="H42" s="199">
        <v>911.2</v>
      </c>
      <c r="I42" s="199">
        <v>1209.9000000000001</v>
      </c>
      <c r="J42" s="180"/>
      <c r="K42" s="198" t="s">
        <v>20</v>
      </c>
      <c r="L42" s="199">
        <v>293.72553463265234</v>
      </c>
      <c r="M42" s="199">
        <v>308.09949433844287</v>
      </c>
      <c r="N42" s="199">
        <v>317.23729171843758</v>
      </c>
      <c r="O42" s="199">
        <v>297.06472979951332</v>
      </c>
      <c r="P42" s="199"/>
      <c r="Q42" s="199">
        <v>601.82502897109521</v>
      </c>
      <c r="R42" s="199">
        <v>919</v>
      </c>
      <c r="S42" s="199">
        <v>1216.0647297995133</v>
      </c>
    </row>
    <row r="43" spans="1:19" ht="18" customHeight="1" x14ac:dyDescent="0.2">
      <c r="A43" s="200" t="s">
        <v>152</v>
      </c>
      <c r="B43" s="201">
        <v>0.47</v>
      </c>
      <c r="C43" s="201">
        <v>0.48699999999999999</v>
      </c>
      <c r="D43" s="201">
        <v>0.49299999999999999</v>
      </c>
      <c r="E43" s="201">
        <v>0.46400000000000002</v>
      </c>
      <c r="F43" s="201"/>
      <c r="G43" s="201">
        <v>0.47799999999999998</v>
      </c>
      <c r="H43" s="201">
        <v>0.48399999999999999</v>
      </c>
      <c r="I43" s="201">
        <v>0.47899999999999998</v>
      </c>
      <c r="J43" s="202"/>
      <c r="K43" s="200" t="s">
        <v>152</v>
      </c>
      <c r="L43" s="201">
        <v>0.47092719644664666</v>
      </c>
      <c r="M43" s="201">
        <v>0.48847788067097597</v>
      </c>
      <c r="N43" s="201">
        <v>0.49590287261144167</v>
      </c>
      <c r="O43" s="201">
        <v>0.46725877388604098</v>
      </c>
      <c r="P43" s="201"/>
      <c r="Q43" s="201">
        <v>0.47978986687871106</v>
      </c>
      <c r="R43" s="201">
        <v>0.48519909035188746</v>
      </c>
      <c r="S43" s="201">
        <v>0.48067158421792466</v>
      </c>
    </row>
    <row r="45" spans="1:19" ht="8.25" customHeight="1" x14ac:dyDescent="0.2"/>
    <row r="46" spans="1:19" ht="62.25" customHeight="1" x14ac:dyDescent="0.2">
      <c r="K46" s="268" t="s">
        <v>153</v>
      </c>
      <c r="L46" s="268"/>
      <c r="M46" s="268"/>
      <c r="N46" s="268"/>
      <c r="O46" s="268"/>
      <c r="P46" s="268"/>
      <c r="Q46" s="268"/>
      <c r="R46" s="268"/>
      <c r="S46" s="268"/>
    </row>
  </sheetData>
  <mergeCells count="1">
    <mergeCell ref="K46:S46"/>
  </mergeCells>
  <hyperlinks>
    <hyperlink ref="W4" location="Home!Print_Area" display="Return to Home page"/>
  </hyperlinks>
  <printOptions verticalCentered="1"/>
  <pageMargins left="0.7" right="0.7" top="0.75" bottom="0.75" header="0.3" footer="0.3"/>
  <pageSetup paperSize="9" scale="42" orientation="landscape" r:id="rId1"/>
  <headerFooter alignWithMargins="0">
    <oddHeader>&amp;R&amp;G</oddHeader>
    <oddFooter>&amp;L&amp;8Telenet - Analyst Consensus Q1 2018</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31"/>
  <sheetViews>
    <sheetView topLeftCell="B1" workbookViewId="0">
      <selection activeCell="B25" sqref="B25"/>
    </sheetView>
  </sheetViews>
  <sheetFormatPr defaultRowHeight="11.25" x14ac:dyDescent="0.2"/>
  <cols>
    <col min="1" max="1" width="9.140625" style="72"/>
    <col min="2" max="2" width="209.5703125" style="71" customWidth="1"/>
    <col min="3" max="4" width="9.140625" style="72"/>
    <col min="5" max="5" width="18.28515625" style="72" customWidth="1"/>
    <col min="6" max="16384" width="9.140625" style="72"/>
  </cols>
  <sheetData>
    <row r="1" spans="2:2" ht="36" customHeight="1" x14ac:dyDescent="0.2"/>
    <row r="2" spans="2:2" ht="5.25" customHeight="1" x14ac:dyDescent="0.2"/>
    <row r="3" spans="2:2" ht="47.25" customHeight="1" x14ac:dyDescent="0.2">
      <c r="B3" s="73" t="s">
        <v>75</v>
      </c>
    </row>
    <row r="4" spans="2:2" ht="5.25" customHeight="1" x14ac:dyDescent="0.2"/>
    <row r="5" spans="2:2" ht="45" x14ac:dyDescent="0.2">
      <c r="B5" s="73" t="s">
        <v>76</v>
      </c>
    </row>
    <row r="6" spans="2:2" ht="5.25" customHeight="1" x14ac:dyDescent="0.2"/>
    <row r="7" spans="2:2" ht="67.5" customHeight="1" x14ac:dyDescent="0.2">
      <c r="B7" s="73" t="s">
        <v>77</v>
      </c>
    </row>
    <row r="8" spans="2:2" ht="5.25" customHeight="1" x14ac:dyDescent="0.2"/>
    <row r="9" spans="2:2" ht="33.75" x14ac:dyDescent="0.2">
      <c r="B9" s="73" t="s">
        <v>78</v>
      </c>
    </row>
    <row r="10" spans="2:2" ht="5.25" customHeight="1" x14ac:dyDescent="0.2"/>
    <row r="11" spans="2:2" ht="33.75" x14ac:dyDescent="0.2">
      <c r="B11" s="73" t="s">
        <v>79</v>
      </c>
    </row>
    <row r="12" spans="2:2" ht="5.25" customHeight="1" x14ac:dyDescent="0.2"/>
    <row r="13" spans="2:2" x14ac:dyDescent="0.2">
      <c r="B13" s="73" t="s">
        <v>80</v>
      </c>
    </row>
    <row r="14" spans="2:2" ht="5.25" customHeight="1" x14ac:dyDescent="0.2"/>
    <row r="15" spans="2:2" x14ac:dyDescent="0.2">
      <c r="B15" s="73" t="s">
        <v>81</v>
      </c>
    </row>
    <row r="16" spans="2:2" ht="5.25" customHeight="1" x14ac:dyDescent="0.2"/>
    <row r="17" spans="2:2" ht="33.75" x14ac:dyDescent="0.2">
      <c r="B17" s="73" t="s">
        <v>82</v>
      </c>
    </row>
    <row r="18" spans="2:2" ht="5.25" customHeight="1" x14ac:dyDescent="0.2"/>
    <row r="19" spans="2:2" ht="22.5" x14ac:dyDescent="0.2">
      <c r="B19" s="73" t="s">
        <v>83</v>
      </c>
    </row>
    <row r="20" spans="2:2" ht="5.25" customHeight="1" x14ac:dyDescent="0.2"/>
    <row r="21" spans="2:2" ht="22.5" x14ac:dyDescent="0.2">
      <c r="B21" s="73" t="s">
        <v>84</v>
      </c>
    </row>
    <row r="22" spans="2:2" ht="5.25" customHeight="1" x14ac:dyDescent="0.2"/>
    <row r="23" spans="2:2" ht="22.5" x14ac:dyDescent="0.2">
      <c r="B23" s="73" t="s">
        <v>85</v>
      </c>
    </row>
    <row r="24" spans="2:2" ht="5.25" customHeight="1" x14ac:dyDescent="0.2"/>
    <row r="25" spans="2:2" ht="69" customHeight="1" x14ac:dyDescent="0.2">
      <c r="B25" s="73" t="s">
        <v>86</v>
      </c>
    </row>
    <row r="26" spans="2:2" ht="5.25" customHeight="1" x14ac:dyDescent="0.2"/>
    <row r="27" spans="2:2" ht="33.75" x14ac:dyDescent="0.2">
      <c r="B27" s="73" t="s">
        <v>87</v>
      </c>
    </row>
    <row r="28" spans="2:2" ht="5.25" customHeight="1" x14ac:dyDescent="0.2"/>
    <row r="29" spans="2:2" ht="33.75" x14ac:dyDescent="0.2">
      <c r="B29" s="73" t="s">
        <v>88</v>
      </c>
    </row>
    <row r="30" spans="2:2" ht="5.25" customHeight="1" x14ac:dyDescent="0.2"/>
    <row r="31" spans="2:2" ht="45" x14ac:dyDescent="0.2">
      <c r="B31" s="73" t="s">
        <v>167</v>
      </c>
    </row>
  </sheetData>
  <printOptions verticalCentered="1"/>
  <pageMargins left="0.7" right="0.7" top="0.75" bottom="0.75" header="0.3" footer="0.3"/>
  <pageSetup paperSize="9" scale="61" orientation="landscape" r:id="rId1"/>
  <headerFooter alignWithMargins="0">
    <oddHeader>&amp;R&amp;G</oddHeader>
    <oddFooter>&amp;L&amp;8Telenet - Analyst Consensus Q1 2018</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Een nieuw document maken." ma:contentTypeScope="" ma:versionID="0ed1f7c27f688a25b47625ccf36f64f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2a3ee3d98b4a8ef6e96f5451c56e6deb"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A9CCD35-A52C-4C85-A7B5-1CBEEB1F02AB}"/>
</file>

<file path=customXml/itemProps2.xml><?xml version="1.0" encoding="utf-8"?>
<ds:datastoreItem xmlns:ds="http://schemas.openxmlformats.org/officeDocument/2006/customXml" ds:itemID="{764CB645-67BA-47DD-9B82-99679EF0C2AC}"/>
</file>

<file path=customXml/itemProps3.xml><?xml version="1.0" encoding="utf-8"?>
<ds:datastoreItem xmlns:ds="http://schemas.openxmlformats.org/officeDocument/2006/customXml" ds:itemID="{C69491D7-D174-4B79-BE69-6F162110D6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Home</vt:lpstr>
      <vt:lpstr>Q2 2018</vt:lpstr>
      <vt:lpstr>FY 2018</vt:lpstr>
      <vt:lpstr>FY 2019</vt:lpstr>
      <vt:lpstr>FY 2020</vt:lpstr>
      <vt:lpstr>FY 2021</vt:lpstr>
      <vt:lpstr>Participants</vt:lpstr>
      <vt:lpstr>Rebased FY 2017</vt:lpstr>
      <vt:lpstr>Definitions</vt:lpstr>
      <vt:lpstr>Definitions!Print_Area</vt:lpstr>
      <vt:lpstr>'FY 2018'!Print_Area</vt:lpstr>
      <vt:lpstr>'FY 2019'!Print_Area</vt:lpstr>
      <vt:lpstr>'FY 2020'!Print_Area</vt:lpstr>
      <vt:lpstr>'FY 2021'!Print_Area</vt:lpstr>
      <vt:lpstr>Home!Print_Area</vt:lpstr>
      <vt:lpstr>Participants!Print_Area</vt:lpstr>
      <vt:lpstr>'Q2 2018'!Print_Area</vt:lpstr>
      <vt:lpstr>'Rebased FY 2017'!Print_Area</vt:lpstr>
      <vt:lpstr>Q2_2017</vt:lpstr>
    </vt:vector>
  </TitlesOfParts>
  <Company>Telenet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Greta Jankauskaite</cp:lastModifiedBy>
  <cp:lastPrinted>2018-04-18T21:05:51Z</cp:lastPrinted>
  <dcterms:created xsi:type="dcterms:W3CDTF">2007-02-20T17:10:58Z</dcterms:created>
  <dcterms:modified xsi:type="dcterms:W3CDTF">2018-07-03T14:39:55Z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0x010100F4381E24970D4845BBE9ED6863727388</vt:lpwstr>
  </property>
</Properties>
</file>