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3.xml" ContentType="application/vnd.openxmlformats-officedocument.spreadsheetml.externalLink+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105" windowWidth="21675" windowHeight="11415" tabRatio="690" activeTab="2"/>
  </bookViews>
  <sheets>
    <sheet name="Home" sheetId="10" r:id="rId1"/>
    <sheet name="Q4 2018" sheetId="1" r:id="rId2"/>
    <sheet name="FY 2018" sheetId="7" r:id="rId3"/>
    <sheet name="FY 2019" sheetId="25" r:id="rId4"/>
    <sheet name="FY 2020" sheetId="30" r:id="rId5"/>
    <sheet name="FY 2021" sheetId="32" r:id="rId6"/>
    <sheet name="Participants" sheetId="11" r:id="rId7"/>
    <sheet name="Rebased FY 2017" sheetId="34"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0</definedName>
    <definedName name="app">[1]Input!$B$12</definedName>
    <definedName name="application">[2]Control!$C$20</definedName>
    <definedName name="Bahamas">#REF!</definedName>
    <definedName name="Barbados">#REF!</definedName>
    <definedName name="Belgium">#REF!</definedName>
    <definedName name="Broker_Name">'[3]Analyst Expectations'!$B$95:$B$123</definedName>
    <definedName name="Chile">#REF!</definedName>
    <definedName name="colour_choice">#REF!</definedName>
    <definedName name="colour_master">#REF!</definedName>
    <definedName name="comp1_scenario">#REF!</definedName>
    <definedName name="comp1_scenario_header">[4]Control!$J$23</definedName>
    <definedName name="comp1_scenario_name">#REF!</definedName>
    <definedName name="comp1_scenario_year">[5]Control!$H$23</definedName>
    <definedName name="comp2_scenario">#REF!</definedName>
    <definedName name="comp2_scenario_header">[5]Control!$J$25</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#REF!</definedName>
    <definedName name="default_detail_notation">#REF!</definedName>
    <definedName name="default_notation">#REF!</definedName>
    <definedName name="E2E_PPT_1">#REF!</definedName>
    <definedName name="E2E_PPT_2">#REF!</definedName>
    <definedName name="E2E_PPT_3">#REF!</definedName>
    <definedName name="E2E_PPT_4">#REF!</definedName>
    <definedName name="E2E_PPT_5">#REF!</definedName>
    <definedName name="eeee">[6]Input!$G$2</definedName>
    <definedName name="eeeee">[6]Input!$B$12</definedName>
    <definedName name="entity_currency">#REF!</definedName>
    <definedName name="EntityLC">[2]Control!$C$17</definedName>
    <definedName name="ev.Calculation" hidden="1">-4105</definedName>
    <definedName name="ev.Initialized" hidden="1">FALSE</definedName>
    <definedName name="fc_scenario">#REF!</definedName>
    <definedName name="fc_scenario_name">#REF!</definedName>
    <definedName name="flash_index_start">#REF!</definedName>
    <definedName name="hn.ModelVersion" hidden="1">1</definedName>
    <definedName name="hn.NoUpload" hidden="1">0</definedName>
    <definedName name="Jamaica">#REF!</definedName>
    <definedName name="list_month">#REF!</definedName>
    <definedName name="list_scenario">#REF!</definedName>
    <definedName name="month_name_table">#REF!</definedName>
    <definedName name="nn">[7]Input!$B$12</definedName>
    <definedName name="notation">#REF!</definedName>
    <definedName name="notation_choice">#REF!</definedName>
    <definedName name="Notation_CostPerFTE">#REF!</definedName>
    <definedName name="notation_details">#REF!</definedName>
    <definedName name="Other">#REF!</definedName>
    <definedName name="otherdims">[1]Input!$B$17</definedName>
    <definedName name="Panama">#REF!</definedName>
    <definedName name="per">[1]Input!$G$2</definedName>
    <definedName name="period_header_table">#REF!</definedName>
    <definedName name="period_number">#REF!</definedName>
    <definedName name="ppt_App_Labour">#REF!</definedName>
    <definedName name="ppt_CAR_B2B1">#REF!</definedName>
    <definedName name="ppt_CAR_B2B2">#REF!</definedName>
    <definedName name="ppt_CAR_CAC_SAC">#REF!</definedName>
    <definedName name="ppt_CAR_Capex">#REF!</definedName>
    <definedName name="ppt_CAR_CapexSC">#REF!</definedName>
    <definedName name="ppt_CAR_E2E1">#REF!</definedName>
    <definedName name="ppt_CAR_E2E2">#REF!</definedName>
    <definedName name="ppt_CAR_E2E3">#REF!</definedName>
    <definedName name="ppt_CAR_GP">#REF!</definedName>
    <definedName name="ppt_CAR_Index">#REF!</definedName>
    <definedName name="ppt_CAR_IndirectSC">#REF!</definedName>
    <definedName name="ppt_CAR_KPI1">#REF!</definedName>
    <definedName name="ppt_CAR_KPI2">#REF!</definedName>
    <definedName name="ppt_CAR_Labour">#REF!</definedName>
    <definedName name="ppt_CAR_Matrix_Comm_SC_E2E">#REF!</definedName>
    <definedName name="ppt_CAR_Matrix_Fin_SC_E2E">#REF!</definedName>
    <definedName name="ppt_CAR_Matrix_Mgt_SC_E2E">#REF!</definedName>
    <definedName name="ppt_CAR_Matrix_TI_SC_E2E">#REF!</definedName>
    <definedName name="ppt_CAR_MatrixSC_E2E_Abs">#REF!</definedName>
    <definedName name="ppt_CAR_MatrixSC_E2E_Comp">#REF!</definedName>
    <definedName name="ppt_CAR_Mobile">#REF!</definedName>
    <definedName name="ppt_CAR_Overview">#REF!</definedName>
    <definedName name="ppt_CAR_PEtable1">#REF!</definedName>
    <definedName name="ppt_CAR_PEtable2">#REF!</definedName>
    <definedName name="ppt_CAR_PnLbyFunction">#REF!</definedName>
    <definedName name="ppt_CAR_Resi">#REF!</definedName>
    <definedName name="ppt_CAR_Revenue">#REF!</definedName>
    <definedName name="ppt_CAR_SC_Buckets1">#REF!</definedName>
    <definedName name="ppt_CAR_SC_Buckets2">#REF!</definedName>
    <definedName name="ppt_CAR_SC_Buckets3">#REF!</definedName>
    <definedName name="ppt_CAR_SC_ByType">#REF!</definedName>
    <definedName name="ppt_CAR_SC_Summary">#REF!</definedName>
    <definedName name="ppt_CAR_Stats">#REF!</definedName>
    <definedName name="ppt_CAR_WC_FCF">#REF!</definedName>
    <definedName name="ppt_macro_book_num_divisions">#REF!</definedName>
    <definedName name="ppt_macro_book_table">#REF!</definedName>
    <definedName name="ppt_macro_fast">#REF!</definedName>
    <definedName name="ppt_macro_filename">#REF!</definedName>
    <definedName name="ppt_macro_footer">#REF!</definedName>
    <definedName name="ppt_macro_mark_table_start">#REF!</definedName>
    <definedName name="ppt_macro_output_dir">#REF!</definedName>
    <definedName name="ppt_macro_report_list">#REF!</definedName>
    <definedName name="ppt_macro_selected_report">#REF!</definedName>
    <definedName name="ppt_macro_slidenum">#REF!</definedName>
    <definedName name="ppt_macro_subtitle">#REF!</definedName>
    <definedName name="ppt_macro_table_length">#REF!</definedName>
    <definedName name="ppt_macro_title">#REF!</definedName>
    <definedName name="ppt_macro_upd_filename">#REF!</definedName>
    <definedName name="ppt_macro_upd_mark_table_start">#REF!</definedName>
    <definedName name="ppt_macro_upd_path">#REF!</definedName>
    <definedName name="PR">#REF!</definedName>
    <definedName name="_xlnm.Print_Area" localSheetId="8">Definitions!$B$1:$C$33</definedName>
    <definedName name="_xlnm.Print_Area" localSheetId="2">'FY 2018'!$A$1:$R$81</definedName>
    <definedName name="_xlnm.Print_Area" localSheetId="3">'FY 2019'!$A$1:$E$78</definedName>
    <definedName name="_xlnm.Print_Area" localSheetId="4">'FY 2020'!$A$1:$H$78</definedName>
    <definedName name="_xlnm.Print_Area" localSheetId="5">'FY 2021'!$A$1:$H$78</definedName>
    <definedName name="_xlnm.Print_Area" localSheetId="0">Home!$A$1:$Z$49</definedName>
    <definedName name="_xlnm.Print_Area" localSheetId="6">Participants!$A$1:$I$42</definedName>
    <definedName name="_xlnm.Print_Area" localSheetId="1">'Q4 2018'!$A$1:$M$88</definedName>
    <definedName name="_xlnm.Print_Area" localSheetId="7">'Rebased FY 2017'!$A$1:$X$49</definedName>
    <definedName name="py_scenario">#REF!</definedName>
    <definedName name="py_scenario_header">[4]Control!$J$21</definedName>
    <definedName name="py_scenario_name">#REF!</definedName>
    <definedName name="py_scenario_year">[5]Control!$H$21</definedName>
    <definedName name="Q2_2017">Home!$C$15</definedName>
    <definedName name="scen">[2]Control!$C$26</definedName>
    <definedName name="scenario">[1]Input!$B$15</definedName>
    <definedName name="selected_colour">#REF!</definedName>
    <definedName name="selected_currency">#REF!</definedName>
    <definedName name="selected_entity">#REF!</definedName>
    <definedName name="selected_entity_name">#REF!</definedName>
    <definedName name="selected_month_name">#REF!</definedName>
    <definedName name="selected_period">#REF!</definedName>
    <definedName name="selected_year">#REF!</definedName>
    <definedName name="show_period">#REF!</definedName>
    <definedName name="Token.Range.CPY">'[8]Retrieve USGaap'!$V$7</definedName>
    <definedName name="Trinidad">#REF!</definedName>
    <definedName name="value">[2]Control!$C$21</definedName>
    <definedName name="Valueinput">[2]Control!$C$22</definedName>
    <definedName name="year">[1]Input!$F$2</definedName>
    <definedName name="Z_7C9E29D9_3A08_4D32_96E6_FCF857FB58DC_.wvu.PrintArea" localSheetId="2" hidden="1">'FY 2018'!$B$2:$J$76</definedName>
    <definedName name="Z_7C9E29D9_3A08_4D32_96E6_FCF857FB58DC_.wvu.PrintArea" localSheetId="3" hidden="1">'FY 2019'!$B$2:$B$70</definedName>
    <definedName name="Z_7C9E29D9_3A08_4D32_96E6_FCF857FB58DC_.wvu.PrintArea" localSheetId="4" hidden="1">'FY 2020'!$B$2:$D$70</definedName>
    <definedName name="Z_7C9E29D9_3A08_4D32_96E6_FCF857FB58DC_.wvu.PrintArea" localSheetId="5" hidden="1">'FY 2021'!$B$2:$D$70</definedName>
    <definedName name="Z_7C9E29D9_3A08_4D32_96E6_FCF857FB58DC_.wvu.PrintArea" localSheetId="6" hidden="1">Participants!$B$2:$C$23</definedName>
    <definedName name="Z_7C9E29D9_3A08_4D32_96E6_FCF857FB58DC_.wvu.PrintArea" localSheetId="1" hidden="1">'Q4 2018'!$B$2:$F$70</definedName>
  </definedNames>
  <calcPr calcId="162913"/>
  <customWorkbookViews>
    <customWorkbookView name="csluijs - Personal View" guid="{7C9E29D9-3A08-4D32-96E6-FCF857FB58DC}" mergeInterval="0" personalView="1" maximized="1" windowWidth="1071" windowHeight="808" activeSheetId="1"/>
  </customWorkbookViews>
  <fileRecoveryPr repairLoad="1"/>
</workbook>
</file>

<file path=xl/calcChain.xml><?xml version="1.0" encoding="utf-8"?>
<calcChain xmlns="http://schemas.openxmlformats.org/spreadsheetml/2006/main">
  <c r="F71" i="7"/>
  <c r="C71" l="1"/>
  <c r="C70"/>
  <c r="C50" i="25" l="1"/>
  <c r="D69" i="1"/>
  <c r="D50"/>
  <c r="D53" s="1"/>
  <c r="C50"/>
  <c r="C53" s="1"/>
  <c r="C51" l="1"/>
  <c r="D51"/>
  <c r="C51" i="7" l="1"/>
  <c r="C59"/>
  <c r="D39" l="1"/>
  <c r="D40"/>
  <c r="D41"/>
  <c r="D42"/>
  <c r="D43"/>
  <c r="D44"/>
  <c r="D45"/>
  <c r="D46"/>
  <c r="D47"/>
  <c r="D48"/>
  <c r="D49"/>
  <c r="D50"/>
  <c r="D51"/>
  <c r="D52"/>
  <c r="C16"/>
  <c r="C17"/>
  <c r="C21"/>
  <c r="C22"/>
  <c r="C26"/>
  <c r="C28"/>
  <c r="C29"/>
  <c r="C33"/>
  <c r="C34"/>
  <c r="C35"/>
  <c r="C36"/>
  <c r="C37"/>
  <c r="C38"/>
  <c r="C39"/>
  <c r="C40"/>
  <c r="C41"/>
  <c r="C42"/>
  <c r="C43"/>
  <c r="C44"/>
  <c r="C45"/>
  <c r="C46"/>
  <c r="C47"/>
  <c r="C48"/>
  <c r="C49"/>
  <c r="C50"/>
  <c r="C52"/>
  <c r="C53"/>
  <c r="C54"/>
  <c r="C55"/>
  <c r="C56"/>
  <c r="C57"/>
  <c r="C58"/>
  <c r="C60"/>
  <c r="C61"/>
  <c r="C62"/>
  <c r="C63"/>
  <c r="C64"/>
  <c r="C65"/>
  <c r="C66"/>
  <c r="C68"/>
  <c r="C76"/>
  <c r="C77"/>
  <c r="C72"/>
  <c r="C78"/>
  <c r="C79"/>
  <c r="C80"/>
  <c r="C81"/>
  <c r="C82"/>
  <c r="C15" i="1"/>
  <c r="C16"/>
  <c r="C19"/>
  <c r="C20"/>
  <c r="C21"/>
  <c r="C24"/>
  <c r="C25"/>
  <c r="C26"/>
  <c r="C28"/>
  <c r="C31"/>
  <c r="C32"/>
  <c r="C33"/>
  <c r="C14"/>
  <c r="C27" i="7" l="1"/>
  <c r="C20"/>
  <c r="C31"/>
  <c r="C32"/>
  <c r="C24"/>
  <c r="C18"/>
  <c r="C13" l="1"/>
  <c r="C15"/>
  <c r="C23"/>
  <c r="C19"/>
  <c r="C30"/>
  <c r="C25"/>
  <c r="C14"/>
</calcChain>
</file>

<file path=xl/sharedStrings.xml><?xml version="1.0" encoding="utf-8"?>
<sst xmlns="http://schemas.openxmlformats.org/spreadsheetml/2006/main" count="730" uniqueCount="207">
  <si>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</si>
  <si>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</si>
  <si>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</si>
  <si>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</si>
  <si>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</si>
  <si>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</si>
  <si>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</si>
  <si>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</si>
  <si>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</si>
  <si>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</si>
  <si>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</si>
  <si>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</si>
  <si>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</si>
  <si>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</si>
  <si>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</si>
  <si>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</si>
  <si>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</si>
  <si>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</si>
  <si>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</si>
  <si>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</si>
  <si>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</si>
  <si>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</si>
  <si>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</si>
  <si>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</si>
  <si>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</si>
  <si>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</si>
  <si>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</si>
  <si>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</si>
  <si>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</si>
  <si>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</si>
  <si>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</si>
  <si>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</si>
  <si>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</si>
  <si>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</si>
  <si>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</si>
  <si>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</si>
  <si>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</si>
  <si>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</si>
  <si>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</si>
  <si>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</si>
  <si>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</si>
  <si>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</si>
  <si>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KBC Securities</t>
  </si>
  <si>
    <t>Restructuring costs</t>
  </si>
  <si>
    <t>Operating profit</t>
  </si>
  <si>
    <t>N.M. = Not Meaningful</t>
  </si>
  <si>
    <t>Ruben Devos</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</si>
  <si>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</si>
  <si>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</si>
  <si>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</si>
  <si>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</si>
  <si>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</si>
  <si>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</si>
  <si>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</si>
  <si>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</si>
  <si>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</si>
  <si>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</si>
  <si>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</si>
  <si>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</si>
  <si>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</si>
  <si>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</si>
  <si>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</si>
  <si>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</si>
  <si>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</si>
  <si>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</si>
  <si>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</si>
  <si>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</si>
  <si>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</si>
  <si>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</si>
  <si>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</si>
  <si>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</si>
  <si>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</si>
  <si>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</si>
  <si>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</si>
  <si>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</si>
  <si>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</si>
  <si>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</si>
  <si>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</si>
  <si>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</si>
  <si>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</si>
  <si>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</si>
  <si>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</si>
  <si>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</si>
  <si>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</si>
  <si>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</si>
  <si>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</si>
  <si>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</si>
  <si>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</si>
  <si>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</si>
  <si>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Analyst Consensus FY 2020</t>
  </si>
  <si>
    <t>FY 2020</t>
  </si>
  <si>
    <t>FY 2020 Median estimate (*)</t>
  </si>
  <si>
    <t>FY 2020 Lowest estimate (*)</t>
  </si>
  <si>
    <t>FY 2020 Highest estimate (*)</t>
  </si>
  <si>
    <t>Change % vs Reported</t>
  </si>
  <si>
    <t>Change % vs Rebased</t>
  </si>
  <si>
    <t>Dennis Dendas</t>
  </si>
  <si>
    <t>Investor Relations Analyst</t>
  </si>
  <si>
    <t>dennis.dendas@telenetgroup.be</t>
  </si>
  <si>
    <t>Kepler Cheuvreux</t>
  </si>
  <si>
    <t>Matthijs Van Leijenhorst</t>
  </si>
  <si>
    <t>HSBC</t>
  </si>
  <si>
    <t>Nicolas Cote-Colison</t>
  </si>
  <si>
    <t>Impairment of an investment in an equity accounted investee</t>
  </si>
  <si>
    <t>Paul Sidney</t>
  </si>
  <si>
    <t>Emmanuel Carlier</t>
  </si>
  <si>
    <t>Credit Suisse</t>
  </si>
  <si>
    <t>FY 2021</t>
  </si>
  <si>
    <t>Net total leverage ratio</t>
  </si>
  <si>
    <t>Analyst Consensus FY 2021</t>
  </si>
  <si>
    <t>FY 2021 Median estimate (*)</t>
  </si>
  <si>
    <t>FY 2021 Lowest estimate (*)</t>
  </si>
  <si>
    <t>FY 2017               Reported</t>
  </si>
  <si>
    <t>FY 2017                Rebased</t>
  </si>
  <si>
    <t>€ million</t>
  </si>
  <si>
    <t>Q1'17</t>
  </si>
  <si>
    <t>Q2'17</t>
  </si>
  <si>
    <t>Q3'17</t>
  </si>
  <si>
    <t>Q4'17</t>
  </si>
  <si>
    <t>H1'17</t>
  </si>
  <si>
    <t>9M'17</t>
  </si>
  <si>
    <t>FY'17</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</si>
  <si>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</si>
  <si>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</si>
  <si>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</si>
  <si>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</si>
  <si>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</si>
  <si>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</si>
  <si>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</si>
  <si>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</si>
  <si>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</si>
  <si>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</si>
  <si>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</si>
  <si>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</si>
  <si>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</si>
  <si>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</si>
  <si>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</si>
  <si>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</si>
  <si>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</si>
  <si>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</si>
  <si>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</si>
  <si>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</si>
  <si>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</si>
  <si>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</si>
  <si>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</si>
  <si>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</si>
  <si>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</si>
  <si>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REBASED FY 2017</t>
  </si>
  <si>
    <t>DEFINITIONS</t>
  </si>
  <si>
    <r>
      <rPr>
        <b/>
        <sz val="8"/>
        <rFont val="Arial"/>
        <family val="2"/>
      </rPr>
      <t>Net total leverage</t>
    </r>
    <r>
      <rPr>
        <sz val="8"/>
        <rFont val="Arial"/>
        <family val="2"/>
      </rPr>
      <t xml:space="preserve"> </t>
    </r>
    <r>
      <rPr>
        <sz val="8"/>
        <rFont val="Calibri"/>
        <family val="2"/>
      </rPr>
      <t xml:space="preserve">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Calibri"/>
        <family val="2"/>
      </rPr>
      <t>Net covenant leverage</t>
    </r>
    <r>
      <rPr>
        <sz val="8"/>
        <rFont val="Calibri"/>
        <family val="2"/>
      </rPr>
      <t xml:space="preserve"> is calculated as per the 2017 Amended Senior Credit Facility definition, using Net Total ("Net Total Debt"), as recorded in the Company's statement of financial position, divided by the last two quarters' Consolidated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</si>
  <si>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Cash interest expenses</t>
  </si>
  <si>
    <t xml:space="preserve">Working capital changes and other </t>
  </si>
  <si>
    <t>Net vendor financing impact</t>
  </si>
  <si>
    <t>Adjusted Free Cash Flow(12)</t>
  </si>
  <si>
    <t>Leverage</t>
  </si>
  <si>
    <t xml:space="preserve">Free Cash Flow </t>
  </si>
  <si>
    <t>Gain (loss) on extinguishment of debt</t>
  </si>
  <si>
    <t>ING</t>
  </si>
  <si>
    <t>David Vagman</t>
  </si>
  <si>
    <t>Macquarie</t>
  </si>
  <si>
    <t>Guy Peddy</t>
  </si>
  <si>
    <t>Morgan Stanley</t>
  </si>
  <si>
    <t>Terrence Tsui</t>
  </si>
  <si>
    <t>Exane BNP Paribas</t>
  </si>
  <si>
    <t>Alexandre Roncier</t>
  </si>
  <si>
    <r>
      <rPr>
        <b/>
        <sz val="8"/>
        <rFont val="Arial"/>
        <family val="2"/>
      </rPr>
      <t>2.</t>
    </r>
    <r>
      <rPr>
        <sz val="8"/>
        <rFont val="Arial"/>
        <family val="2"/>
      </rPr>
      <t xml:space="preserve"> </t>
    </r>
    <r>
      <rPr>
        <b/>
        <sz val="8"/>
        <rFont val="Arial"/>
        <family val="2"/>
      </rPr>
      <t>Presentation of SME mobile revenue:</t>
    </r>
    <r>
      <rPr>
        <sz val="8"/>
        <rFont val="Arial"/>
        <family val="2"/>
      </rPr>
      <t xml:space="preserve"> As of April 1, 2018, we changed the way we present revenue earned through our mobile SME subscribers. As of April 1, 2018, we present this revenue incremental (incl. interconnect revenue and carriage fees) under business services revenue versus under mobile telephony revenue (subscription and usage revenue) and under other revenue (interconnect revenue and carriage fees) previously. This change did not impact our gross profit and Adjusted EBITDA. For comparable reasons, we have represented our Q1 2017, Q2 2017, Q3 2017, Q4 2017 and FY 2017 results with a total negative impact on mobile telephony revenue of €6.9 million, €7.4 million, €7.3 million, €6.8 million, €28.5 million, and a total negative impact on other revenue of €1.6 million, €1.5 million, €1.5 million, €1.6 million,  6.2 million, and a total positive impact on business services revenue of €8.5 million, €8.9 million, €8.8 million, €8.4 million and €34.6 million respectively.</t>
    </r>
  </si>
  <si>
    <r>
      <rPr>
        <b/>
        <sz val="8"/>
        <rFont val="Arial"/>
        <family val="2"/>
      </rPr>
      <t xml:space="preserve">3. </t>
    </r>
    <r>
      <rPr>
        <sz val="8"/>
        <rFont val="Arial"/>
        <family val="2"/>
      </rPr>
      <t>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(iv) a full year contribution from SFR Belux which we acquired on June 19, 2017 and (v) a 7-month contribution from Nextel which we acquired on May 31, 2018.</t>
    </r>
  </si>
  <si>
    <r>
      <rPr>
        <b/>
        <sz val="8"/>
        <rFont val="Arial"/>
        <family val="2"/>
      </rPr>
      <t>1.</t>
    </r>
    <r>
      <rPr>
        <sz val="8"/>
        <rFont val="Arial"/>
        <family val="2"/>
      </rPr>
      <t xml:space="preserve"> </t>
    </r>
    <r>
      <rPr>
        <b/>
        <sz val="8"/>
        <rFont val="Arial"/>
        <family val="2"/>
      </rPr>
      <t>Presentation of intercompany-related security revenue:</t>
    </r>
    <r>
      <rPr>
        <sz val="8"/>
        <rFont val="Arial"/>
        <family val="2"/>
      </rPr>
      <t xml:space="preserve"> As of January 1, 2018, we changed the way we present revenue earned from our security business across the Liberty Global Group. As of January 1, 2018, we present this revenue on a net basis versus on a gross basis previously. This change did not impact our gross profit and Adjusted EBITDA. For comparable reasons, we have represented both our Q1 2017 and FY 2017 results with a total impact of €2.2 million and €7.0 million, respectively.</t>
    </r>
  </si>
  <si>
    <r>
      <t>Rebased</t>
    </r>
    <r>
      <rPr>
        <b/>
        <vertAlign val="superscript"/>
        <sz val="10"/>
        <rFont val="Arial"/>
        <family val="2"/>
      </rPr>
      <t>3</t>
    </r>
  </si>
  <si>
    <r>
      <t>As represented</t>
    </r>
    <r>
      <rPr>
        <b/>
        <vertAlign val="superscript"/>
        <sz val="10"/>
        <rFont val="Arial"/>
        <family val="2"/>
      </rPr>
      <t>12</t>
    </r>
  </si>
  <si>
    <t>Operating Free Cash Flow</t>
  </si>
  <si>
    <t>Net impact vendor financing</t>
  </si>
  <si>
    <t>Amortization of broadcasting rights</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</si>
  <si>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</si>
  <si>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</si>
  <si>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</si>
  <si>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</si>
  <si>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</si>
  <si>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</si>
  <si>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</si>
  <si>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</si>
  <si>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</si>
  <si>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</si>
  <si>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</si>
  <si>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</si>
  <si>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</si>
  <si>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</si>
  <si>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Revenu</t>
  </si>
  <si>
    <t/>
  </si>
  <si>
    <t xml:space="preserve">Arete Research </t>
  </si>
  <si>
    <t>J.P. Morgan</t>
  </si>
  <si>
    <t>Kempen &amp; Co.</t>
  </si>
  <si>
    <t>Q4 2017               Reported</t>
  </si>
  <si>
    <t>Q4 2017                Rebased</t>
  </si>
  <si>
    <t>Q4 2018 Median estimate (*)</t>
  </si>
  <si>
    <t>Q4 2018 Lowest estimate (*)</t>
  </si>
  <si>
    <t>Q4 2018 Highest estimate (*)</t>
  </si>
  <si>
    <t>TELENET - ANALYST CONSENSUS Q4 2018</t>
  </si>
  <si>
    <t>Q4 2018</t>
  </si>
  <si>
    <t>Based on the input received from 14 sell-side analysts</t>
  </si>
  <si>
    <t>Date of publication: January 14, 2018</t>
  </si>
  <si>
    <t>Analyst Consensus Q4 2018</t>
  </si>
  <si>
    <t>Hannah Kleiven</t>
  </si>
  <si>
    <t xml:space="preserve">Akhil Dattani </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</si>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</sst>
</file>

<file path=xl/styles.xml><?xml version="1.0" encoding="utf-8"?>
<styleSheet xmlns="http://schemas.openxmlformats.org/spreadsheetml/2006/main">
  <numFmts count="11">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4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sz val="11"/>
      <name val="Arial"/>
      <family val="2"/>
    </font>
    <font>
      <b/>
      <sz val="12"/>
      <name val="Arial"/>
      <family val="2"/>
    </font>
    <font>
      <sz val="8"/>
      <name val="Calibri"/>
      <family val="2"/>
    </font>
    <font>
      <b/>
      <sz val="8"/>
      <name val="Calibri"/>
      <family val="2"/>
    </font>
    <font>
      <i/>
      <sz val="9"/>
      <name val="Arial"/>
      <family val="2"/>
    </font>
    <font>
      <i/>
      <sz val="9"/>
      <color rgb="FFFF0000"/>
      <name val="Arial"/>
      <family val="2"/>
    </font>
    <font>
      <i/>
      <sz val="9"/>
      <color theme="0"/>
      <name val="Arial"/>
      <family val="2"/>
    </font>
    <font>
      <i/>
      <sz val="9"/>
      <color theme="1"/>
      <name val="Arial"/>
      <family val="2"/>
    </font>
  </fonts>
  <fills count="13">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24994659260841701"/>
        <bgColor indexed="65"/>
      </patternFill>
    </fill>
  </fills>
  <borders count="40">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4" fontId="3" fillId="0" borderId="0" applyFont="0" applyFill="0" applyBorder="0" applyAlignment="0" applyProtection="0"/>
    <xf numFmtId="43"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cellStyleXfs>
  <cellXfs count="364">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2" fontId="9" fillId="0" borderId="0" xfId="0" applyNumberFormat="1" applyFont="1" applyAlignment="1">
      <alignment horizontal="center"/>
    </xf>
    <xf numFmtId="0" fontId="17" fillId="5" borderId="19"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0" fontId="4" fillId="6" borderId="0" xfId="0" applyFont="1" applyFill="1" applyBorder="1"/>
    <xf numFmtId="169" fontId="4" fillId="6" borderId="0" xfId="1" applyNumberFormat="1" applyFont="1" applyFill="1" applyBorder="1"/>
    <xf numFmtId="2" fontId="0" fillId="0" borderId="0" xfId="0" applyNumberFormat="1" applyAlignment="1"/>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0"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69" fontId="5" fillId="0" borderId="5" xfId="0" applyNumberFormat="1" applyFont="1" applyFill="1" applyBorder="1"/>
    <xf numFmtId="167" fontId="4" fillId="0" borderId="2" xfId="1" applyNumberFormat="1" applyFont="1" applyFill="1" applyBorder="1" applyAlignment="1">
      <alignment horizontal="right"/>
    </xf>
    <xf numFmtId="0" fontId="3" fillId="6" borderId="0" xfId="6" applyFont="1" applyFill="1" applyAlignment="1">
      <alignment vertical="center"/>
    </xf>
    <xf numFmtId="0" fontId="3" fillId="6"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7" xfId="0" applyFont="1" applyFill="1" applyBorder="1"/>
    <xf numFmtId="169"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69" fontId="4" fillId="0" borderId="2" xfId="0" applyNumberFormat="1" applyFont="1" applyBorder="1"/>
    <xf numFmtId="0" fontId="24" fillId="0" borderId="2" xfId="0" applyFont="1" applyBorder="1"/>
    <xf numFmtId="0" fontId="24"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6" fontId="12" fillId="0" borderId="2" xfId="2" applyNumberFormat="1" applyFont="1" applyFill="1" applyBorder="1" applyAlignment="1">
      <alignment horizontal="center"/>
    </xf>
    <xf numFmtId="166" fontId="4" fillId="6" borderId="2" xfId="2" applyNumberFormat="1" applyFont="1" applyFill="1" applyBorder="1"/>
    <xf numFmtId="169" fontId="24" fillId="0" borderId="0" xfId="0" applyNumberFormat="1" applyFont="1" applyFill="1" applyBorder="1"/>
    <xf numFmtId="169" fontId="24" fillId="0" borderId="0" xfId="1" applyNumberFormat="1" applyFont="1" applyFill="1" applyBorder="1"/>
    <xf numFmtId="0" fontId="24" fillId="0" borderId="0" xfId="0" applyFont="1" applyBorder="1"/>
    <xf numFmtId="0" fontId="25" fillId="3" borderId="3" xfId="0" applyFont="1" applyFill="1" applyBorder="1"/>
    <xf numFmtId="167" fontId="25" fillId="3" borderId="3" xfId="1" applyNumberFormat="1" applyFont="1" applyFill="1" applyBorder="1"/>
    <xf numFmtId="167" fontId="24"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4" fillId="0" borderId="15" xfId="1" applyNumberFormat="1" applyFont="1" applyFill="1" applyBorder="1"/>
    <xf numFmtId="169" fontId="4" fillId="0" borderId="15" xfId="1" applyNumberFormat="1" applyFont="1" applyFill="1" applyBorder="1"/>
    <xf numFmtId="166" fontId="12" fillId="0" borderId="15" xfId="2" applyNumberFormat="1" applyFont="1" applyFill="1" applyBorder="1" applyAlignment="1">
      <alignment horizontal="center"/>
    </xf>
    <xf numFmtId="166" fontId="4" fillId="0" borderId="15" xfId="2" applyNumberFormat="1" applyFont="1" applyFill="1" applyBorder="1"/>
    <xf numFmtId="166" fontId="26" fillId="0" borderId="20" xfId="2" applyNumberFormat="1" applyFont="1" applyFill="1" applyBorder="1" applyAlignment="1">
      <alignment horizontal="center"/>
    </xf>
    <xf numFmtId="166" fontId="26" fillId="0" borderId="15" xfId="2" applyNumberFormat="1" applyFont="1" applyFill="1" applyBorder="1" applyAlignment="1">
      <alignment horizontal="center"/>
    </xf>
    <xf numFmtId="166" fontId="5" fillId="0" borderId="20" xfId="0" applyNumberFormat="1" applyFont="1" applyFill="1" applyBorder="1" applyAlignment="1">
      <alignment horizontal="center"/>
    </xf>
    <xf numFmtId="166" fontId="26" fillId="0" borderId="2" xfId="2" applyNumberFormat="1" applyFont="1" applyFill="1" applyBorder="1" applyAlignment="1">
      <alignment horizontal="center"/>
    </xf>
    <xf numFmtId="166" fontId="26"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0" fontId="5" fillId="0" borderId="0" xfId="0" applyFont="1" applyFill="1"/>
    <xf numFmtId="169"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6" fontId="4" fillId="0" borderId="0" xfId="2" applyNumberFormat="1" applyFont="1" applyFill="1"/>
    <xf numFmtId="167" fontId="24" fillId="7" borderId="2" xfId="1" applyNumberFormat="1" applyFont="1" applyFill="1" applyBorder="1" applyAlignment="1" applyProtection="1">
      <alignment horizontal="right"/>
      <protection locked="0"/>
    </xf>
    <xf numFmtId="167" fontId="25" fillId="7" borderId="4" xfId="1" applyNumberFormat="1" applyFont="1" applyFill="1" applyBorder="1" applyAlignment="1">
      <alignment horizontal="right"/>
    </xf>
    <xf numFmtId="167" fontId="5" fillId="2" borderId="20" xfId="1" applyNumberFormat="1" applyFont="1" applyFill="1" applyBorder="1"/>
    <xf numFmtId="0" fontId="4" fillId="0" borderId="0" xfId="0" applyFont="1" applyAlignment="1">
      <alignment horizontal="left" wrapText="1"/>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166" fontId="26" fillId="0" borderId="4" xfId="2" applyNumberFormat="1" applyFont="1" applyFill="1" applyBorder="1" applyAlignment="1">
      <alignment horizontal="center"/>
    </xf>
    <xf numFmtId="166" fontId="26" fillId="0" borderId="10" xfId="2" applyNumberFormat="1" applyFont="1" applyFill="1" applyBorder="1" applyAlignment="1">
      <alignment horizontal="center"/>
    </xf>
    <xf numFmtId="166" fontId="5" fillId="0" borderId="4" xfId="0" applyNumberFormat="1" applyFont="1" applyFill="1" applyBorder="1" applyAlignment="1">
      <alignment horizontal="center"/>
    </xf>
    <xf numFmtId="169" fontId="5" fillId="0" borderId="5" xfId="1" applyNumberFormat="1" applyFont="1" applyFill="1" applyBorder="1"/>
    <xf numFmtId="166" fontId="26" fillId="0" borderId="5" xfId="2" applyNumberFormat="1" applyFont="1" applyFill="1" applyBorder="1" applyAlignment="1">
      <alignment horizontal="center"/>
    </xf>
    <xf numFmtId="166" fontId="4" fillId="6" borderId="2" xfId="2" applyNumberFormat="1" applyFont="1" applyFill="1" applyBorder="1" applyAlignment="1">
      <alignment horizontal="center"/>
    </xf>
    <xf numFmtId="166" fontId="5" fillId="6" borderId="2" xfId="2" applyNumberFormat="1" applyFont="1" applyFill="1" applyBorder="1" applyAlignment="1">
      <alignment horizontal="center"/>
    </xf>
    <xf numFmtId="166" fontId="4" fillId="0" borderId="13" xfId="0" applyNumberFormat="1" applyFont="1" applyFill="1" applyBorder="1" applyAlignment="1">
      <alignment horizontal="center"/>
    </xf>
    <xf numFmtId="166" fontId="27" fillId="0" borderId="0" xfId="2" applyNumberFormat="1" applyFont="1" applyFill="1" applyBorder="1" applyAlignment="1">
      <alignment horizontal="center"/>
    </xf>
    <xf numFmtId="166" fontId="28" fillId="0" borderId="10" xfId="2" applyNumberFormat="1" applyFont="1" applyFill="1" applyBorder="1" applyAlignment="1">
      <alignment horizontal="center"/>
    </xf>
    <xf numFmtId="169" fontId="27" fillId="0" borderId="2" xfId="1" applyNumberFormat="1" applyFont="1" applyBorder="1"/>
    <xf numFmtId="166" fontId="28" fillId="0" borderId="0" xfId="2" applyNumberFormat="1" applyFont="1" applyFill="1" applyBorder="1" applyAlignment="1">
      <alignment horizontal="center"/>
    </xf>
    <xf numFmtId="169" fontId="28" fillId="0" borderId="2" xfId="0" applyNumberFormat="1" applyFont="1" applyBorder="1"/>
    <xf numFmtId="166" fontId="28" fillId="0" borderId="11" xfId="2" applyNumberFormat="1" applyFont="1" applyFill="1" applyBorder="1" applyAlignment="1">
      <alignment horizontal="center"/>
    </xf>
    <xf numFmtId="166" fontId="27" fillId="0" borderId="15" xfId="2" applyNumberFormat="1" applyFont="1" applyFill="1" applyBorder="1" applyAlignment="1">
      <alignment horizontal="center"/>
    </xf>
    <xf numFmtId="167" fontId="28" fillId="3" borderId="3" xfId="1" applyNumberFormat="1" applyFont="1" applyFill="1" applyBorder="1"/>
    <xf numFmtId="166" fontId="27" fillId="0" borderId="2" xfId="0" applyNumberFormat="1" applyFont="1" applyFill="1" applyBorder="1" applyAlignment="1">
      <alignment horizontal="center"/>
    </xf>
    <xf numFmtId="166" fontId="28" fillId="0" borderId="4" xfId="0" applyNumberFormat="1" applyFont="1" applyFill="1" applyBorder="1" applyAlignment="1">
      <alignment horizontal="center"/>
    </xf>
    <xf numFmtId="166" fontId="28" fillId="0" borderId="2" xfId="0" applyNumberFormat="1" applyFont="1" applyFill="1" applyBorder="1" applyAlignment="1">
      <alignment horizontal="center"/>
    </xf>
    <xf numFmtId="166" fontId="28" fillId="0" borderId="5" xfId="0" applyNumberFormat="1" applyFont="1" applyFill="1" applyBorder="1" applyAlignment="1">
      <alignment horizontal="center"/>
    </xf>
    <xf numFmtId="166" fontId="27" fillId="0" borderId="0" xfId="0" applyNumberFormat="1" applyFont="1" applyFill="1" applyBorder="1" applyAlignment="1">
      <alignment horizontal="center"/>
    </xf>
    <xf numFmtId="166" fontId="27" fillId="0" borderId="15" xfId="0" applyNumberFormat="1" applyFont="1" applyFill="1" applyBorder="1" applyAlignment="1">
      <alignment horizontal="center"/>
    </xf>
    <xf numFmtId="166" fontId="27" fillId="0" borderId="2" xfId="2" applyNumberFormat="1" applyFont="1" applyFill="1" applyBorder="1" applyAlignment="1">
      <alignment horizontal="center"/>
    </xf>
    <xf numFmtId="166" fontId="27" fillId="6" borderId="2" xfId="2" applyNumberFormat="1" applyFont="1" applyFill="1" applyBorder="1" applyAlignment="1">
      <alignment horizontal="center"/>
    </xf>
    <xf numFmtId="166" fontId="28" fillId="0" borderId="20" xfId="2" applyNumberFormat="1" applyFont="1" applyFill="1" applyBorder="1" applyAlignment="1">
      <alignment horizontal="center"/>
    </xf>
    <xf numFmtId="167" fontId="5" fillId="0" borderId="2"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4" xfId="0" applyNumberFormat="1" applyFont="1" applyFill="1" applyBorder="1" applyAlignment="1">
      <alignment horizontal="center"/>
    </xf>
    <xf numFmtId="0" fontId="29" fillId="6" borderId="0" xfId="4" applyFont="1" applyFill="1" applyAlignment="1">
      <alignment vertical="center"/>
    </xf>
    <xf numFmtId="0" fontId="3" fillId="8" borderId="0" xfId="4" applyFont="1" applyFill="1" applyAlignment="1">
      <alignment vertical="center"/>
    </xf>
    <xf numFmtId="171" fontId="30" fillId="8" borderId="0" xfId="5" applyNumberFormat="1" applyFont="1" applyFill="1" applyAlignment="1">
      <alignment vertical="center"/>
    </xf>
    <xf numFmtId="0" fontId="3" fillId="8" borderId="0" xfId="4" applyFont="1" applyFill="1"/>
    <xf numFmtId="0" fontId="20" fillId="9" borderId="21" xfId="5" applyFont="1" applyFill="1" applyBorder="1" applyAlignment="1">
      <alignment horizontal="left" vertical="center" wrapText="1"/>
    </xf>
    <xf numFmtId="172" fontId="20" fillId="9" borderId="21" xfId="5" applyNumberFormat="1" applyFont="1" applyFill="1" applyBorder="1" applyAlignment="1">
      <alignment horizontal="right" vertical="center" wrapText="1"/>
    </xf>
    <xf numFmtId="0" fontId="20" fillId="8" borderId="0" xfId="5" applyFont="1" applyFill="1" applyAlignment="1">
      <alignment horizontal="right" wrapText="1"/>
    </xf>
    <xf numFmtId="171" fontId="30" fillId="8" borderId="0" xfId="5" applyNumberFormat="1" applyFont="1" applyFill="1"/>
    <xf numFmtId="171" fontId="20" fillId="8" borderId="0" xfId="5" applyNumberFormat="1" applyFont="1" applyFill="1"/>
    <xf numFmtId="168" fontId="20" fillId="8" borderId="0" xfId="5" applyNumberFormat="1" applyFont="1" applyFill="1"/>
    <xf numFmtId="173" fontId="4" fillId="0" borderId="0" xfId="5" applyNumberFormat="1" applyFont="1" applyFill="1" applyBorder="1" applyAlignment="1">
      <alignment wrapText="1"/>
    </xf>
    <xf numFmtId="171" fontId="3" fillId="8" borderId="0" xfId="5" applyNumberFormat="1" applyFont="1" applyFill="1"/>
    <xf numFmtId="173" fontId="3" fillId="0" borderId="0" xfId="5" applyNumberFormat="1" applyFont="1" applyFill="1" applyBorder="1" applyAlignment="1">
      <alignment wrapText="1"/>
    </xf>
    <xf numFmtId="171" fontId="3" fillId="8" borderId="0" xfId="5" applyNumberFormat="1" applyFont="1" applyFill="1" applyAlignment="1">
      <alignment horizontal="left" indent="1"/>
    </xf>
    <xf numFmtId="171" fontId="3" fillId="0" borderId="0" xfId="5" applyNumberFormat="1" applyFont="1" applyFill="1" applyBorder="1" applyAlignment="1">
      <alignment wrapText="1"/>
    </xf>
    <xf numFmtId="171" fontId="5" fillId="9" borderId="22" xfId="5" applyNumberFormat="1" applyFont="1" applyFill="1" applyBorder="1" applyAlignment="1">
      <alignment vertical="center"/>
    </xf>
    <xf numFmtId="171" fontId="5" fillId="9" borderId="22" xfId="5" applyNumberFormat="1" applyFont="1" applyFill="1" applyBorder="1" applyAlignment="1">
      <alignment vertical="center" wrapText="1"/>
    </xf>
    <xf numFmtId="171" fontId="5" fillId="8" borderId="0" xfId="5" applyNumberFormat="1" applyFont="1" applyFill="1" applyAlignment="1">
      <alignment vertical="center"/>
    </xf>
    <xf numFmtId="171" fontId="5" fillId="9" borderId="22" xfId="8" applyNumberFormat="1" applyFont="1" applyFill="1" applyBorder="1" applyAlignment="1">
      <alignment vertical="center" wrapText="1"/>
    </xf>
    <xf numFmtId="171" fontId="4" fillId="8" borderId="0" xfId="5" applyNumberFormat="1" applyFont="1" applyFill="1" applyAlignment="1">
      <alignment vertical="center"/>
    </xf>
    <xf numFmtId="171" fontId="3" fillId="8" borderId="0" xfId="4" applyNumberFormat="1" applyFont="1" applyFill="1"/>
    <xf numFmtId="0" fontId="30" fillId="8" borderId="0" xfId="5" applyFont="1" applyFill="1"/>
    <xf numFmtId="167" fontId="3" fillId="8" borderId="0" xfId="8" applyNumberFormat="1" applyFont="1" applyFill="1"/>
    <xf numFmtId="167" fontId="5" fillId="9" borderId="22" xfId="8" applyNumberFormat="1" applyFont="1" applyFill="1" applyBorder="1" applyAlignment="1">
      <alignment vertical="center"/>
    </xf>
    <xf numFmtId="164" fontId="3" fillId="8" borderId="0" xfId="4" applyNumberFormat="1" applyFont="1" applyFill="1"/>
    <xf numFmtId="167" fontId="3" fillId="8" borderId="0" xfId="4" applyNumberFormat="1" applyFont="1" applyFill="1"/>
    <xf numFmtId="171" fontId="5" fillId="9" borderId="23" xfId="5" applyNumberFormat="1" applyFont="1" applyFill="1" applyBorder="1" applyAlignment="1">
      <alignment vertical="center"/>
    </xf>
    <xf numFmtId="167" fontId="5" fillId="9" borderId="23" xfId="8" applyNumberFormat="1" applyFont="1" applyFill="1" applyBorder="1" applyAlignment="1">
      <alignment vertical="center"/>
    </xf>
    <xf numFmtId="171" fontId="3" fillId="9" borderId="24" xfId="5" applyNumberFormat="1" applyFont="1" applyFill="1" applyBorder="1" applyAlignment="1">
      <alignment horizontal="left" vertical="center"/>
    </xf>
    <xf numFmtId="171"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4" fillId="6" borderId="0" xfId="3" applyFont="1" applyFill="1"/>
    <xf numFmtId="0" fontId="30" fillId="6" borderId="0" xfId="3" applyNumberFormat="1" applyFont="1" applyFill="1" applyBorder="1" applyAlignment="1">
      <alignment horizontal="center" vertical="center"/>
    </xf>
    <xf numFmtId="0" fontId="30" fillId="6" borderId="0" xfId="3" applyFont="1" applyFill="1" applyAlignment="1">
      <alignment horizontal="center" vertical="center"/>
    </xf>
    <xf numFmtId="0" fontId="30" fillId="6" borderId="0" xfId="3" applyNumberFormat="1" applyFont="1" applyFill="1" applyAlignment="1">
      <alignment horizontal="center" vertical="center"/>
    </xf>
    <xf numFmtId="0" fontId="30" fillId="6" borderId="0" xfId="3" applyFont="1" applyFill="1"/>
    <xf numFmtId="9" fontId="30" fillId="6" borderId="0" xfId="3" applyNumberFormat="1" applyFont="1" applyFill="1" applyAlignment="1"/>
    <xf numFmtId="0" fontId="30" fillId="6" borderId="0" xfId="3" applyNumberFormat="1" applyFont="1" applyFill="1" applyAlignment="1"/>
    <xf numFmtId="0" fontId="30" fillId="6" borderId="0" xfId="3" applyFont="1" applyFill="1" applyAlignment="1"/>
    <xf numFmtId="0" fontId="29" fillId="6" borderId="0" xfId="3" applyFont="1" applyFill="1"/>
    <xf numFmtId="167" fontId="5" fillId="0" borderId="8" xfId="1" applyNumberFormat="1" applyFont="1" applyFill="1" applyBorder="1"/>
    <xf numFmtId="166" fontId="1" fillId="0" borderId="2" xfId="2" applyNumberFormat="1" applyFont="1" applyFill="1" applyBorder="1" applyAlignment="1">
      <alignment horizontal="center"/>
    </xf>
    <xf numFmtId="0" fontId="5" fillId="0" borderId="0" xfId="0" applyNumberFormat="1" applyFont="1" applyBorder="1" applyAlignment="1"/>
    <xf numFmtId="0" fontId="5" fillId="0" borderId="25" xfId="0" applyFont="1" applyBorder="1"/>
    <xf numFmtId="167" fontId="24" fillId="7" borderId="4" xfId="1" applyNumberFormat="1" applyFont="1" applyFill="1" applyBorder="1" applyAlignment="1" applyProtection="1">
      <alignment horizontal="right"/>
      <protection locked="0"/>
    </xf>
    <xf numFmtId="167" fontId="5" fillId="0" borderId="20" xfId="1" applyNumberFormat="1" applyFont="1" applyFill="1" applyBorder="1"/>
    <xf numFmtId="167" fontId="25" fillId="7" borderId="20" xfId="1" applyNumberFormat="1" applyFont="1" applyFill="1" applyBorder="1" applyAlignment="1" applyProtection="1">
      <alignment horizontal="right"/>
      <protection locked="0"/>
    </xf>
    <xf numFmtId="166" fontId="28" fillId="6" borderId="20" xfId="2" applyNumberFormat="1" applyFont="1" applyFill="1" applyBorder="1" applyAlignment="1">
      <alignment horizontal="center"/>
    </xf>
    <xf numFmtId="166" fontId="4" fillId="0" borderId="0" xfId="0" applyNumberFormat="1" applyFont="1"/>
    <xf numFmtId="166" fontId="5" fillId="6" borderId="2" xfId="2" applyNumberFormat="1" applyFont="1" applyFill="1" applyBorder="1"/>
    <xf numFmtId="167" fontId="25" fillId="7" borderId="2" xfId="1" applyNumberFormat="1" applyFont="1" applyFill="1" applyBorder="1" applyAlignment="1" applyProtection="1">
      <alignment horizontal="right"/>
      <protection locked="0"/>
    </xf>
    <xf numFmtId="9" fontId="5" fillId="0" borderId="0" xfId="0" applyNumberFormat="1" applyFont="1"/>
    <xf numFmtId="0" fontId="4" fillId="6" borderId="25" xfId="0" applyFont="1" applyFill="1" applyBorder="1"/>
    <xf numFmtId="169" fontId="4" fillId="6" borderId="20" xfId="1" applyNumberFormat="1" applyFont="1" applyFill="1" applyBorder="1"/>
    <xf numFmtId="166" fontId="4" fillId="9" borderId="24" xfId="12" applyNumberFormat="1" applyFont="1" applyFill="1" applyBorder="1" applyAlignment="1">
      <alignment vertical="center"/>
    </xf>
    <xf numFmtId="172" fontId="3" fillId="8" borderId="0" xfId="12" applyNumberFormat="1" applyFont="1" applyFill="1"/>
    <xf numFmtId="9" fontId="3" fillId="8" borderId="0" xfId="12" applyFont="1" applyFill="1"/>
    <xf numFmtId="171" fontId="5" fillId="9" borderId="22" xfId="12" applyNumberFormat="1" applyFont="1" applyFill="1" applyBorder="1" applyAlignment="1">
      <alignment vertical="center"/>
    </xf>
    <xf numFmtId="0" fontId="37" fillId="0" borderId="0" xfId="0" applyFont="1" applyAlignment="1">
      <alignment horizontal="left" indent="1"/>
    </xf>
    <xf numFmtId="0" fontId="37" fillId="0" borderId="0" xfId="0" applyFont="1" applyAlignment="1">
      <alignment horizontal="left" wrapText="1" indent="1"/>
    </xf>
    <xf numFmtId="166" fontId="37" fillId="0" borderId="2" xfId="2" applyNumberFormat="1" applyFont="1" applyFill="1" applyBorder="1" applyAlignment="1">
      <alignment horizontal="left" indent="1"/>
    </xf>
    <xf numFmtId="166" fontId="37" fillId="0" borderId="2" xfId="0" applyNumberFormat="1" applyFont="1" applyFill="1" applyBorder="1" applyAlignment="1">
      <alignment horizontal="left" indent="1"/>
    </xf>
    <xf numFmtId="0" fontId="5" fillId="0" borderId="26" xfId="0" applyFont="1" applyFill="1" applyBorder="1"/>
    <xf numFmtId="0" fontId="5" fillId="0" borderId="27" xfId="0" applyFont="1" applyFill="1" applyBorder="1"/>
    <xf numFmtId="0" fontId="5" fillId="0" borderId="28" xfId="0" applyFont="1" applyFill="1" applyBorder="1"/>
    <xf numFmtId="167" fontId="5" fillId="0" borderId="29" xfId="1" applyNumberFormat="1" applyFont="1" applyFill="1" applyBorder="1" applyAlignment="1">
      <alignment horizontal="right"/>
    </xf>
    <xf numFmtId="167" fontId="25" fillId="7" borderId="29" xfId="1" applyNumberFormat="1" applyFont="1" applyFill="1" applyBorder="1" applyAlignment="1">
      <alignment horizontal="right"/>
    </xf>
    <xf numFmtId="167" fontId="5" fillId="0" borderId="29" xfId="1" applyNumberFormat="1" applyFont="1" applyFill="1" applyBorder="1"/>
    <xf numFmtId="166" fontId="26" fillId="0" borderId="29" xfId="2" applyNumberFormat="1" applyFont="1" applyFill="1" applyBorder="1" applyAlignment="1">
      <alignment horizontal="center"/>
    </xf>
    <xf numFmtId="166" fontId="26" fillId="0" borderId="30" xfId="2" applyNumberFormat="1" applyFont="1" applyFill="1" applyBorder="1" applyAlignment="1">
      <alignment horizontal="center"/>
    </xf>
    <xf numFmtId="166" fontId="5" fillId="6" borderId="29" xfId="2" applyNumberFormat="1" applyFont="1" applyFill="1" applyBorder="1" applyAlignment="1">
      <alignment horizontal="center"/>
    </xf>
    <xf numFmtId="166" fontId="5" fillId="0" borderId="29" xfId="0" applyNumberFormat="1" applyFont="1" applyFill="1" applyBorder="1" applyAlignment="1">
      <alignment horizontal="center"/>
    </xf>
    <xf numFmtId="167" fontId="4" fillId="0" borderId="0" xfId="1" applyNumberFormat="1" applyFont="1" applyFill="1" applyBorder="1"/>
    <xf numFmtId="166" fontId="1" fillId="0" borderId="0" xfId="2" applyNumberFormat="1" applyFont="1" applyFill="1" applyBorder="1" applyAlignment="1">
      <alignment horizontal="center"/>
    </xf>
    <xf numFmtId="166" fontId="4" fillId="6" borderId="0" xfId="2" applyNumberFormat="1" applyFont="1" applyFill="1" applyBorder="1" applyAlignment="1">
      <alignment horizontal="center"/>
    </xf>
    <xf numFmtId="166" fontId="5" fillId="0" borderId="0" xfId="0" applyNumberFormat="1" applyFont="1" applyFill="1" applyBorder="1" applyAlignment="1">
      <alignment horizontal="center"/>
    </xf>
    <xf numFmtId="9" fontId="4" fillId="0" borderId="0" xfId="0" applyNumberFormat="1" applyFont="1" applyBorder="1" applyAlignment="1">
      <alignment horizontal="center"/>
    </xf>
    <xf numFmtId="9" fontId="5" fillId="0" borderId="7" xfId="0" applyNumberFormat="1" applyFont="1" applyFill="1" applyBorder="1"/>
    <xf numFmtId="167" fontId="24" fillId="7" borderId="2" xfId="1" applyNumberFormat="1" applyFont="1" applyFill="1" applyBorder="1" applyAlignment="1">
      <alignment horizontal="right"/>
    </xf>
    <xf numFmtId="166" fontId="37" fillId="0" borderId="7" xfId="2" applyNumberFormat="1" applyFont="1" applyFill="1" applyBorder="1" applyAlignment="1">
      <alignment horizontal="left" vertical="center" indent="1"/>
    </xf>
    <xf numFmtId="166" fontId="37" fillId="0" borderId="2" xfId="2" applyNumberFormat="1" applyFont="1" applyFill="1" applyBorder="1" applyAlignment="1">
      <alignment horizontal="left" vertical="center" indent="1"/>
    </xf>
    <xf numFmtId="166" fontId="40" fillId="0" borderId="2" xfId="2" applyNumberFormat="1" applyFont="1" applyFill="1" applyBorder="1" applyAlignment="1">
      <alignment horizontal="left" indent="1"/>
    </xf>
    <xf numFmtId="166" fontId="37" fillId="0" borderId="0" xfId="2" applyNumberFormat="1" applyFont="1" applyFill="1" applyBorder="1" applyAlignment="1">
      <alignment horizontal="left" indent="1"/>
    </xf>
    <xf numFmtId="166" fontId="37" fillId="6" borderId="2" xfId="2" applyNumberFormat="1" applyFont="1" applyFill="1" applyBorder="1" applyAlignment="1">
      <alignment horizontal="left" indent="1"/>
    </xf>
    <xf numFmtId="167" fontId="4" fillId="11" borderId="2" xfId="1" applyNumberFormat="1" applyFont="1" applyFill="1" applyBorder="1"/>
    <xf numFmtId="166" fontId="37" fillId="0" borderId="13" xfId="2" applyNumberFormat="1" applyFont="1" applyFill="1" applyBorder="1" applyAlignment="1">
      <alignment horizontal="left" indent="1"/>
    </xf>
    <xf numFmtId="167" fontId="38" fillId="7" borderId="13" xfId="1" applyNumberFormat="1" applyFont="1" applyFill="1" applyBorder="1" applyAlignment="1" applyProtection="1">
      <alignment horizontal="left" indent="1"/>
      <protection locked="0"/>
    </xf>
    <xf numFmtId="166" fontId="37" fillId="2" borderId="13" xfId="2" applyNumberFormat="1" applyFont="1" applyFill="1" applyBorder="1" applyAlignment="1">
      <alignment horizontal="left" indent="1"/>
    </xf>
    <xf numFmtId="166" fontId="39" fillId="0" borderId="13" xfId="2" applyNumberFormat="1" applyFont="1" applyFill="1" applyBorder="1" applyAlignment="1">
      <alignment horizontal="left" indent="1"/>
    </xf>
    <xf numFmtId="166" fontId="40" fillId="0" borderId="14" xfId="2" applyNumberFormat="1" applyFont="1" applyFill="1" applyBorder="1" applyAlignment="1">
      <alignment horizontal="left" indent="1"/>
    </xf>
    <xf numFmtId="166" fontId="39" fillId="6" borderId="13" xfId="2" applyNumberFormat="1" applyFont="1" applyFill="1" applyBorder="1" applyAlignment="1">
      <alignment horizontal="left" indent="1"/>
    </xf>
    <xf numFmtId="166" fontId="37" fillId="0" borderId="13" xfId="0" applyNumberFormat="1" applyFont="1" applyFill="1" applyBorder="1" applyAlignment="1">
      <alignment horizontal="left" indent="1"/>
    </xf>
    <xf numFmtId="167" fontId="4" fillId="2" borderId="7" xfId="1" applyNumberFormat="1" applyFont="1" applyFill="1" applyBorder="1"/>
    <xf numFmtId="166" fontId="5" fillId="6" borderId="4" xfId="2" applyNumberFormat="1" applyFont="1" applyFill="1" applyBorder="1" applyAlignment="1">
      <alignment horizontal="center"/>
    </xf>
    <xf numFmtId="0" fontId="4" fillId="0" borderId="31" xfId="0" applyFont="1" applyBorder="1"/>
    <xf numFmtId="0" fontId="4" fillId="0" borderId="31" xfId="0" applyFont="1" applyFill="1" applyBorder="1"/>
    <xf numFmtId="9" fontId="4" fillId="0" borderId="31" xfId="0" applyNumberFormat="1" applyFont="1" applyFill="1" applyBorder="1" applyAlignment="1">
      <alignment horizontal="center"/>
    </xf>
    <xf numFmtId="167" fontId="25" fillId="7" borderId="4" xfId="1" applyNumberFormat="1" applyFont="1" applyFill="1" applyBorder="1" applyAlignment="1" applyProtection="1">
      <alignment horizontal="right"/>
      <protection locked="0"/>
    </xf>
    <xf numFmtId="166" fontId="5" fillId="6" borderId="4" xfId="2" applyNumberFormat="1" applyFont="1" applyFill="1" applyBorder="1"/>
    <xf numFmtId="167" fontId="24" fillId="7" borderId="5" xfId="1" applyNumberFormat="1" applyFont="1" applyFill="1" applyBorder="1" applyAlignment="1" applyProtection="1">
      <alignment horizontal="right"/>
      <protection locked="0"/>
    </xf>
    <xf numFmtId="166" fontId="12" fillId="0" borderId="5" xfId="2" applyNumberFormat="1" applyFont="1" applyFill="1" applyBorder="1" applyAlignment="1">
      <alignment horizontal="center"/>
    </xf>
    <xf numFmtId="166" fontId="4" fillId="6" borderId="5" xfId="2" applyNumberFormat="1" applyFont="1" applyFill="1" applyBorder="1"/>
    <xf numFmtId="0" fontId="5" fillId="0" borderId="7" xfId="13" applyFont="1" applyBorder="1"/>
    <xf numFmtId="0" fontId="4" fillId="0" borderId="7" xfId="13" applyFont="1" applyBorder="1"/>
    <xf numFmtId="0" fontId="5" fillId="0" borderId="8" xfId="13" applyFont="1" applyBorder="1" applyAlignment="1">
      <alignment vertical="center"/>
    </xf>
    <xf numFmtId="0" fontId="37" fillId="0" borderId="7" xfId="13" applyFont="1" applyBorder="1" applyAlignment="1">
      <alignment horizontal="left" vertical="center"/>
    </xf>
    <xf numFmtId="0" fontId="4" fillId="0" borderId="8" xfId="13" applyFont="1" applyBorder="1"/>
    <xf numFmtId="0" fontId="5" fillId="0" borderId="8" xfId="13" applyFont="1" applyBorder="1"/>
    <xf numFmtId="0" fontId="6" fillId="3" borderId="6" xfId="13" applyFont="1" applyFill="1" applyBorder="1"/>
    <xf numFmtId="0" fontId="4" fillId="0" borderId="7" xfId="0" applyFont="1" applyBorder="1" applyAlignment="1"/>
    <xf numFmtId="0" fontId="4" fillId="0" borderId="8" xfId="0" applyFont="1" applyBorder="1" applyAlignment="1"/>
    <xf numFmtId="167" fontId="37" fillId="6" borderId="13" xfId="1" applyNumberFormat="1" applyFont="1" applyFill="1" applyBorder="1" applyAlignment="1">
      <alignment horizontal="left" vertical="center"/>
    </xf>
    <xf numFmtId="0" fontId="5" fillId="0" borderId="7" xfId="0" applyFont="1" applyBorder="1" applyAlignment="1"/>
    <xf numFmtId="0" fontId="5" fillId="0" borderId="32" xfId="0" applyFont="1" applyBorder="1" applyAlignment="1"/>
    <xf numFmtId="0" fontId="5" fillId="0" borderId="0" xfId="13" applyFont="1" applyFill="1" applyBorder="1"/>
    <xf numFmtId="0" fontId="5" fillId="0" borderId="25" xfId="13" applyFont="1" applyBorder="1" applyAlignment="1">
      <alignment vertical="center"/>
    </xf>
    <xf numFmtId="0" fontId="4" fillId="0" borderId="9" xfId="13" applyFont="1" applyBorder="1"/>
    <xf numFmtId="167" fontId="4" fillId="12" borderId="2" xfId="1" applyNumberFormat="1" applyFont="1" applyFill="1" applyBorder="1" applyAlignment="1" applyProtection="1">
      <alignment horizontal="right"/>
      <protection locked="0"/>
    </xf>
    <xf numFmtId="167" fontId="24" fillId="12" borderId="2" xfId="1" applyNumberFormat="1" applyFont="1" applyFill="1" applyBorder="1" applyAlignment="1" applyProtection="1">
      <alignment horizontal="right"/>
      <protection locked="0"/>
    </xf>
    <xf numFmtId="167" fontId="5" fillId="6" borderId="4" xfId="1" applyNumberFormat="1" applyFont="1" applyFill="1" applyBorder="1"/>
    <xf numFmtId="167" fontId="5" fillId="0" borderId="4" xfId="1" applyNumberFormat="1" applyFont="1" applyBorder="1"/>
    <xf numFmtId="0" fontId="25" fillId="3" borderId="3" xfId="0" applyFont="1" applyFill="1" applyBorder="1" applyAlignment="1"/>
    <xf numFmtId="166" fontId="37" fillId="6" borderId="13" xfId="2" applyNumberFormat="1" applyFont="1" applyFill="1" applyBorder="1" applyAlignment="1">
      <alignment horizontal="left" vertical="center"/>
    </xf>
    <xf numFmtId="167" fontId="38" fillId="12" borderId="2" xfId="1" applyNumberFormat="1" applyFont="1" applyFill="1" applyBorder="1" applyAlignment="1" applyProtection="1">
      <alignment horizontal="left"/>
      <protection locked="0"/>
    </xf>
    <xf numFmtId="167" fontId="5" fillId="6" borderId="5" xfId="1" applyNumberFormat="1" applyFont="1" applyFill="1" applyBorder="1" applyAlignment="1">
      <alignment vertical="center"/>
    </xf>
    <xf numFmtId="167" fontId="25" fillId="0" borderId="20" xfId="1" applyNumberFormat="1" applyFont="1" applyFill="1" applyBorder="1" applyAlignment="1" applyProtection="1">
      <alignment horizontal="right"/>
      <protection locked="0"/>
    </xf>
    <xf numFmtId="167" fontId="4" fillId="0" borderId="9" xfId="1" applyNumberFormat="1" applyFont="1" applyFill="1" applyBorder="1"/>
    <xf numFmtId="167" fontId="25" fillId="0" borderId="0" xfId="1" applyNumberFormat="1" applyFont="1" applyFill="1" applyBorder="1"/>
    <xf numFmtId="167" fontId="5" fillId="6" borderId="20" xfId="1" applyNumberFormat="1" applyFont="1" applyFill="1" applyBorder="1" applyAlignment="1">
      <alignment vertical="center"/>
    </xf>
    <xf numFmtId="168" fontId="25" fillId="12" borderId="15" xfId="1" applyNumberFormat="1" applyFont="1" applyFill="1" applyBorder="1" applyAlignment="1" applyProtection="1">
      <alignment horizontal="right" vertical="center"/>
      <protection locked="0"/>
    </xf>
    <xf numFmtId="167" fontId="4" fillId="2" borderId="2" xfId="1" applyNumberFormat="1" applyFont="1" applyFill="1" applyBorder="1" applyProtection="1">
      <protection locked="0"/>
    </xf>
    <xf numFmtId="167" fontId="5" fillId="0" borderId="2" xfId="1" applyNumberFormat="1" applyFont="1" applyBorder="1"/>
    <xf numFmtId="166" fontId="37" fillId="0" borderId="2" xfId="2" applyNumberFormat="1" applyFont="1" applyBorder="1" applyAlignment="1">
      <alignment horizontal="left" vertical="center"/>
    </xf>
    <xf numFmtId="167" fontId="4" fillId="11" borderId="4" xfId="1" applyNumberFormat="1" applyFont="1" applyFill="1" applyBorder="1" applyProtection="1">
      <protection locked="0"/>
    </xf>
    <xf numFmtId="167" fontId="4" fillId="11" borderId="2" xfId="1" applyNumberFormat="1" applyFont="1" applyFill="1" applyBorder="1" applyProtection="1">
      <protection locked="0"/>
    </xf>
    <xf numFmtId="0" fontId="4" fillId="3" borderId="3" xfId="0" applyFont="1" applyFill="1" applyBorder="1" applyAlignment="1"/>
    <xf numFmtId="0" fontId="5" fillId="0" borderId="0" xfId="0" applyFont="1" applyFill="1" applyBorder="1" applyAlignment="1"/>
    <xf numFmtId="168" fontId="5" fillId="11" borderId="15" xfId="1" applyNumberFormat="1" applyFont="1" applyFill="1" applyBorder="1" applyAlignment="1" applyProtection="1">
      <alignment vertical="center"/>
      <protection locked="0"/>
    </xf>
    <xf numFmtId="166" fontId="4" fillId="0" borderId="33" xfId="2" applyNumberFormat="1" applyFont="1" applyFill="1" applyBorder="1" applyAlignment="1">
      <alignment horizontal="center"/>
    </xf>
    <xf numFmtId="166" fontId="5" fillId="0" borderId="34" xfId="2" applyNumberFormat="1" applyFont="1" applyFill="1" applyBorder="1" applyAlignment="1">
      <alignment horizontal="center"/>
    </xf>
    <xf numFmtId="166" fontId="5" fillId="0" borderId="35" xfId="2" applyNumberFormat="1" applyFont="1" applyFill="1" applyBorder="1" applyAlignment="1">
      <alignment horizontal="center"/>
    </xf>
    <xf numFmtId="166" fontId="4" fillId="0" borderId="7"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6" fontId="5" fillId="0" borderId="4" xfId="2" applyNumberFormat="1" applyFont="1" applyFill="1" applyBorder="1" applyAlignment="1">
      <alignment horizontal="center" vertical="center"/>
    </xf>
    <xf numFmtId="166" fontId="37" fillId="0" borderId="2" xfId="2" applyNumberFormat="1" applyFont="1" applyFill="1" applyBorder="1" applyAlignment="1">
      <alignment horizontal="left" vertical="center"/>
    </xf>
    <xf numFmtId="9" fontId="4" fillId="0" borderId="4" xfId="2" applyFont="1" applyFill="1" applyBorder="1" applyAlignment="1">
      <alignment horizontal="center"/>
    </xf>
    <xf numFmtId="9" fontId="4" fillId="0" borderId="2" xfId="2" applyFont="1" applyFill="1" applyBorder="1" applyAlignment="1">
      <alignment horizontal="center"/>
    </xf>
    <xf numFmtId="9" fontId="5" fillId="6" borderId="4" xfId="2" applyFont="1" applyFill="1" applyBorder="1" applyAlignment="1">
      <alignment horizontal="center"/>
    </xf>
    <xf numFmtId="9" fontId="5" fillId="0" borderId="4" xfId="2" applyFont="1" applyFill="1" applyBorder="1" applyAlignment="1">
      <alignment horizontal="center"/>
    </xf>
    <xf numFmtId="166" fontId="5" fillId="0" borderId="4" xfId="2" applyNumberFormat="1" applyFont="1" applyBorder="1" applyAlignment="1">
      <alignment horizontal="center"/>
    </xf>
    <xf numFmtId="167" fontId="28" fillId="0" borderId="4" xfId="1" applyNumberFormat="1" applyFont="1" applyBorder="1"/>
    <xf numFmtId="0" fontId="4" fillId="3" borderId="36" xfId="0" applyFont="1" applyFill="1" applyBorder="1" applyAlignment="1"/>
    <xf numFmtId="9" fontId="27" fillId="0" borderId="2" xfId="2" applyFont="1" applyFill="1" applyBorder="1" applyAlignment="1">
      <alignment horizontal="center"/>
    </xf>
    <xf numFmtId="167" fontId="4" fillId="0" borderId="4" xfId="1" applyNumberFormat="1" applyFont="1" applyFill="1" applyBorder="1" applyProtection="1">
      <protection locked="0"/>
    </xf>
    <xf numFmtId="166" fontId="37" fillId="0" borderId="2" xfId="2" applyNumberFormat="1" applyFont="1" applyFill="1" applyBorder="1" applyAlignment="1" applyProtection="1">
      <alignment horizontal="left"/>
      <protection locked="0"/>
    </xf>
    <xf numFmtId="167" fontId="37" fillId="0" borderId="13" xfId="1" applyNumberFormat="1" applyFont="1" applyFill="1" applyBorder="1" applyAlignment="1" applyProtection="1">
      <alignment horizontal="left"/>
      <protection locked="0"/>
    </xf>
    <xf numFmtId="166" fontId="5" fillId="0" borderId="4" xfId="2" applyNumberFormat="1" applyFont="1" applyFill="1" applyBorder="1" applyProtection="1">
      <protection locked="0"/>
    </xf>
    <xf numFmtId="9" fontId="28" fillId="0" borderId="4" xfId="2" applyFont="1" applyFill="1" applyBorder="1" applyAlignment="1">
      <alignment horizontal="center" vertical="center"/>
    </xf>
    <xf numFmtId="9" fontId="5" fillId="0" borderId="5" xfId="2" applyFont="1" applyFill="1" applyBorder="1" applyAlignment="1">
      <alignment horizontal="center"/>
    </xf>
    <xf numFmtId="166" fontId="5" fillId="0" borderId="5" xfId="2" applyNumberFormat="1" applyFont="1" applyFill="1" applyBorder="1" applyProtection="1">
      <protection locked="0"/>
    </xf>
    <xf numFmtId="167" fontId="5" fillId="11" borderId="20" xfId="1" applyNumberFormat="1" applyFont="1" applyFill="1" applyBorder="1"/>
    <xf numFmtId="0" fontId="5" fillId="0" borderId="0" xfId="13" applyFont="1" applyBorder="1" applyAlignment="1">
      <alignment vertical="center"/>
    </xf>
    <xf numFmtId="166" fontId="26" fillId="0" borderId="37" xfId="2" applyNumberFormat="1" applyFont="1" applyFill="1" applyBorder="1" applyAlignment="1">
      <alignment horizontal="center"/>
    </xf>
    <xf numFmtId="168" fontId="5" fillId="0" borderId="0" xfId="1" applyNumberFormat="1" applyFont="1" applyFill="1" applyBorder="1" applyAlignment="1" applyProtection="1">
      <alignment vertical="center"/>
      <protection locked="0"/>
    </xf>
    <xf numFmtId="0" fontId="5" fillId="0" borderId="0" xfId="13" applyFont="1" applyFill="1" applyBorder="1" applyAlignment="1">
      <alignment vertical="center"/>
    </xf>
    <xf numFmtId="167" fontId="5" fillId="0" borderId="0" xfId="1" applyNumberFormat="1" applyFont="1" applyFill="1" applyBorder="1" applyAlignment="1">
      <alignment vertical="center"/>
    </xf>
    <xf numFmtId="168" fontId="25" fillId="0" borderId="0" xfId="1" applyNumberFormat="1" applyFont="1" applyFill="1" applyBorder="1" applyAlignment="1" applyProtection="1">
      <alignment horizontal="right" vertical="center"/>
      <protection locked="0"/>
    </xf>
    <xf numFmtId="166" fontId="4" fillId="0" borderId="34" xfId="2" applyNumberFormat="1" applyFont="1" applyFill="1" applyBorder="1" applyAlignment="1">
      <alignment horizontal="center"/>
    </xf>
    <xf numFmtId="166" fontId="5" fillId="0" borderId="7" xfId="2" applyNumberFormat="1" applyFont="1" applyFill="1" applyBorder="1" applyAlignment="1">
      <alignment horizontal="center"/>
    </xf>
    <xf numFmtId="166" fontId="4" fillId="0" borderId="35" xfId="2" applyNumberFormat="1" applyFont="1" applyFill="1" applyBorder="1" applyAlignment="1">
      <alignment horizontal="center"/>
    </xf>
    <xf numFmtId="166" fontId="4" fillId="0" borderId="38" xfId="2" applyNumberFormat="1" applyFont="1" applyFill="1" applyBorder="1" applyAlignment="1">
      <alignment horizontal="center"/>
    </xf>
    <xf numFmtId="166" fontId="5" fillId="0" borderId="38" xfId="2" applyNumberFormat="1" applyFont="1" applyFill="1" applyBorder="1" applyAlignment="1">
      <alignment horizontal="center"/>
    </xf>
    <xf numFmtId="166" fontId="4" fillId="0" borderId="39" xfId="2" applyNumberFormat="1" applyFont="1" applyFill="1" applyBorder="1" applyAlignment="1">
      <alignment horizontal="center"/>
    </xf>
    <xf numFmtId="166" fontId="4" fillId="0" borderId="13" xfId="2" applyNumberFormat="1" applyFont="1" applyFill="1" applyBorder="1" applyAlignment="1">
      <alignment horizontal="center"/>
    </xf>
    <xf numFmtId="166" fontId="40" fillId="0" borderId="2" xfId="2" applyNumberFormat="1" applyFont="1" applyFill="1" applyBorder="1" applyAlignment="1">
      <alignment horizontal="left"/>
    </xf>
    <xf numFmtId="166" fontId="37" fillId="0" borderId="2" xfId="2" applyNumberFormat="1" applyFont="1" applyFill="1" applyBorder="1" applyAlignment="1">
      <alignment horizontal="left"/>
    </xf>
    <xf numFmtId="166" fontId="37" fillId="0" borderId="0" xfId="2" applyNumberFormat="1" applyFont="1" applyFill="1" applyBorder="1" applyAlignment="1">
      <alignment horizontal="left"/>
    </xf>
    <xf numFmtId="166" fontId="27" fillId="0" borderId="4" xfId="2" applyNumberFormat="1" applyFont="1" applyFill="1" applyBorder="1" applyAlignment="1">
      <alignment horizontal="center"/>
    </xf>
    <xf numFmtId="166" fontId="27" fillId="0" borderId="4" xfId="2" applyNumberFormat="1" applyFont="1" applyFill="1" applyBorder="1" applyProtection="1">
      <protection locked="0"/>
    </xf>
    <xf numFmtId="166" fontId="27" fillId="0" borderId="2" xfId="2" applyNumberFormat="1" applyFont="1" applyFill="1" applyBorder="1" applyProtection="1">
      <protection locked="0"/>
    </xf>
    <xf numFmtId="0" fontId="3" fillId="6" borderId="0" xfId="6" applyFont="1" applyFill="1" applyAlignment="1">
      <alignment horizontal="left" vertical="top"/>
    </xf>
    <xf numFmtId="0" fontId="3" fillId="0" borderId="0" xfId="6" applyFont="1" applyAlignment="1">
      <alignment horizontal="left" vertical="top" wrapText="1"/>
    </xf>
    <xf numFmtId="0" fontId="32" fillId="9" borderId="16" xfId="3" applyNumberFormat="1" applyFont="1" applyFill="1" applyBorder="1" applyAlignment="1">
      <alignment horizontal="center" vertical="center" wrapText="1"/>
    </xf>
    <xf numFmtId="0" fontId="33" fillId="9" borderId="17" xfId="3" applyFont="1" applyFill="1" applyBorder="1" applyAlignment="1">
      <alignment horizontal="center" vertical="center" wrapText="1"/>
    </xf>
    <xf numFmtId="0" fontId="33" fillId="9" borderId="18" xfId="3" applyFont="1" applyFill="1" applyBorder="1" applyAlignment="1">
      <alignment horizontal="center" vertical="center" wrapText="1"/>
    </xf>
    <xf numFmtId="0" fontId="30"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9"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3" fillId="8" borderId="0" xfId="4" applyFont="1" applyFill="1" applyAlignment="1">
      <alignment horizontal="left" vertical="top" wrapText="1"/>
    </xf>
    <xf numFmtId="0" fontId="3" fillId="8" borderId="0" xfId="4" applyFont="1" applyFill="1" applyAlignment="1">
      <alignment horizontal="left" vertical="top"/>
    </xf>
    <xf numFmtId="0" fontId="3" fillId="6" borderId="0" xfId="4" applyFont="1" applyFill="1" applyAlignment="1">
      <alignment horizontal="left" vertical="center" wrapText="1"/>
    </xf>
  </cellXfs>
  <cellStyles count="14">
    <cellStyle name="%" xfId="3"/>
    <cellStyle name="% 2" xfId="7"/>
    <cellStyle name="% 3" xfId="5"/>
    <cellStyle name="Comma" xfId="1" builtinId="3"/>
    <cellStyle name="Comma 2" xfId="8"/>
    <cellStyle name="Comma 3" xfId="9"/>
    <cellStyle name="Normal" xfId="0" builtinId="0"/>
    <cellStyle name="Normal 2" xfId="4"/>
    <cellStyle name="Normal 2 3" xfId="13"/>
    <cellStyle name="Normal 3" xfId="6"/>
    <cellStyle name="Percent" xfId="2" builtinId="5"/>
    <cellStyle name="Percent 2" xfId="10"/>
    <cellStyle name="Percent 2 2" xfId="12"/>
    <cellStyle name="Percent 3" xfId="11"/>
  </cellStyles>
  <dxfs count="15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xmlns=""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xmlns=""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declerc/AppData/Local/Temp/03.%20P&amp;L%20Summary%20View.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Finance\External%20Reporting\Dataroom\7.%20Analyst%20Consensus\Q4%202018\Q3%202018%20TNET%20-%20consensus%20builder%20-%20(16%20analysts)%20NEW%20DESIGN_v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ummary"/>
      <sheetName val="Q3 2018"/>
      <sheetName val="FY15"/>
      <sheetName val="FY16 incl BASE"/>
      <sheetName val="FY 2018"/>
      <sheetName val="FY 2019"/>
      <sheetName val="Thinkcell tables"/>
      <sheetName val="FY 2020"/>
      <sheetName val="FY 2021"/>
    </sheetNames>
    <sheetDataSet>
      <sheetData sheetId="0" refreshError="1"/>
      <sheetData sheetId="1" refreshError="1">
        <row r="18">
          <cell r="C18">
            <v>255700</v>
          </cell>
        </row>
        <row r="19">
          <cell r="C19">
            <v>1791200</v>
          </cell>
        </row>
        <row r="20">
          <cell r="C20">
            <v>2046900</v>
          </cell>
        </row>
        <row r="23">
          <cell r="C23">
            <v>1513700</v>
          </cell>
        </row>
        <row r="24">
          <cell r="C24">
            <v>156700</v>
          </cell>
        </row>
        <row r="25">
          <cell r="C25">
            <v>1670400</v>
          </cell>
        </row>
        <row r="28">
          <cell r="C28">
            <v>1200300</v>
          </cell>
        </row>
        <row r="29">
          <cell r="C29">
            <v>102200</v>
          </cell>
        </row>
        <row r="30">
          <cell r="C30">
            <v>1302500</v>
          </cell>
        </row>
        <row r="32">
          <cell r="C32">
            <v>5019800</v>
          </cell>
        </row>
        <row r="35">
          <cell r="C35">
            <v>2124300</v>
          </cell>
        </row>
        <row r="36">
          <cell r="C36">
            <v>623300</v>
          </cell>
        </row>
        <row r="37">
          <cell r="C37">
            <v>2747600</v>
          </cell>
        </row>
      </sheetData>
      <sheetData sheetId="2" refreshError="1"/>
      <sheetData sheetId="3" refreshError="1"/>
      <sheetData sheetId="4" refreshError="1">
        <row r="18">
          <cell r="C18">
            <v>244700</v>
          </cell>
        </row>
        <row r="19">
          <cell r="C19">
            <v>1786600</v>
          </cell>
        </row>
        <row r="20">
          <cell r="C20">
            <v>2031300</v>
          </cell>
        </row>
        <row r="23">
          <cell r="C23">
            <v>1512200</v>
          </cell>
        </row>
        <row r="24">
          <cell r="C24">
            <v>161900</v>
          </cell>
        </row>
        <row r="25">
          <cell r="C25">
            <v>1674100</v>
          </cell>
        </row>
        <row r="28">
          <cell r="C28">
            <v>1197200</v>
          </cell>
        </row>
        <row r="29">
          <cell r="C29">
            <v>105400</v>
          </cell>
        </row>
        <row r="30">
          <cell r="C30">
            <v>1302600</v>
          </cell>
        </row>
        <row r="32">
          <cell r="C32">
            <v>5008000</v>
          </cell>
        </row>
        <row r="35">
          <cell r="C35">
            <v>2155400</v>
          </cell>
        </row>
        <row r="36">
          <cell r="C36">
            <v>515200</v>
          </cell>
        </row>
        <row r="37">
          <cell r="C37">
            <v>2698800</v>
          </cell>
        </row>
        <row r="44">
          <cell r="C44">
            <v>581.5</v>
          </cell>
          <cell r="D44">
            <v>596.79503166605616</v>
          </cell>
        </row>
        <row r="45">
          <cell r="C45">
            <v>606.79999999999995</v>
          </cell>
          <cell r="D45">
            <v>615.89049521529239</v>
          </cell>
        </row>
        <row r="46">
          <cell r="C46">
            <v>239.6</v>
          </cell>
          <cell r="D46">
            <v>243.84964824391449</v>
          </cell>
        </row>
        <row r="47">
          <cell r="C47">
            <v>1427.9</v>
          </cell>
          <cell r="D47">
            <v>1456.5351751252631</v>
          </cell>
        </row>
        <row r="48">
          <cell r="C48">
            <v>508.40000000000003</v>
          </cell>
          <cell r="D48">
            <v>483.14163476801281</v>
          </cell>
        </row>
        <row r="49">
          <cell r="C49">
            <v>1936.3000000000002</v>
          </cell>
          <cell r="D49">
            <v>1939.676809893276</v>
          </cell>
        </row>
        <row r="50">
          <cell r="C50">
            <v>163.1690234421516</v>
          </cell>
          <cell r="D50">
            <v>200.16174434396623</v>
          </cell>
        </row>
        <row r="51">
          <cell r="C51">
            <v>421.6</v>
          </cell>
          <cell r="D51">
            <v>417.56384375067296</v>
          </cell>
        </row>
        <row r="52">
          <cell r="C52">
            <v>2521.1</v>
          </cell>
          <cell r="D52">
            <v>2557.4023979879148</v>
          </cell>
        </row>
        <row r="53">
          <cell r="C53">
            <v>0</v>
          </cell>
          <cell r="D53">
            <v>0</v>
          </cell>
        </row>
        <row r="54">
          <cell r="C54">
            <v>2521.1</v>
          </cell>
          <cell r="D54">
            <v>2557.4023979879148</v>
          </cell>
        </row>
        <row r="55">
          <cell r="C55">
            <v>-1311.1999999999998</v>
          </cell>
          <cell r="D55">
            <v>-1335.9825095326746</v>
          </cell>
        </row>
        <row r="56">
          <cell r="C56">
            <v>1209.9000000000001</v>
          </cell>
          <cell r="D56">
            <v>1221.4198884552402</v>
          </cell>
        </row>
        <row r="57">
          <cell r="C57">
            <v>0.47990956328586731</v>
          </cell>
          <cell r="D57">
            <v>0.47760176083991146</v>
          </cell>
        </row>
        <row r="58">
          <cell r="C58">
            <v>-707.1</v>
          </cell>
        </row>
        <row r="59">
          <cell r="C59">
            <v>-19.7</v>
          </cell>
        </row>
        <row r="60">
          <cell r="C60">
            <v>-2.7</v>
          </cell>
        </row>
        <row r="61">
          <cell r="C61">
            <v>-31.3</v>
          </cell>
        </row>
        <row r="62">
          <cell r="C62">
            <v>449.10000000000008</v>
          </cell>
        </row>
        <row r="63">
          <cell r="C63">
            <v>-224.9</v>
          </cell>
        </row>
        <row r="64">
          <cell r="C64">
            <v>3.5</v>
          </cell>
        </row>
        <row r="65">
          <cell r="C65">
            <v>-76</v>
          </cell>
        </row>
        <row r="66">
          <cell r="C66">
            <v>3.3</v>
          </cell>
        </row>
        <row r="67">
          <cell r="C67">
            <v>0</v>
          </cell>
        </row>
        <row r="68">
          <cell r="C68">
            <v>155.00000000000009</v>
          </cell>
        </row>
        <row r="69">
          <cell r="C69">
            <v>-41.4</v>
          </cell>
        </row>
        <row r="70">
          <cell r="C70">
            <v>113.60000000000008</v>
          </cell>
        </row>
        <row r="73">
          <cell r="C73">
            <v>1209.9000000000001</v>
          </cell>
        </row>
        <row r="74">
          <cell r="C74">
            <v>-208.2</v>
          </cell>
        </row>
        <row r="75">
          <cell r="C75">
            <v>-136.30000000000001</v>
          </cell>
        </row>
        <row r="78">
          <cell r="C78">
            <v>227</v>
          </cell>
        </row>
        <row r="79">
          <cell r="C79">
            <v>381.80000000000007</v>
          </cell>
        </row>
        <row r="83">
          <cell r="C83">
            <v>0</v>
          </cell>
        </row>
        <row r="86">
          <cell r="C86">
            <v>3.9</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47"/>
  <sheetViews>
    <sheetView topLeftCell="A7" zoomScale="90" zoomScaleNormal="90" workbookViewId="0">
      <selection activeCell="H42" sqref="H42"/>
    </sheetView>
  </sheetViews>
  <sheetFormatPr defaultRowHeight="11.25"/>
  <cols>
    <col min="1" max="4" width="9.140625" style="184"/>
    <col min="5" max="5" width="14" style="184" customWidth="1"/>
    <col min="6" max="6" width="9.140625" style="184"/>
    <col min="7" max="7" width="4.7109375" style="184" customWidth="1"/>
    <col min="8" max="16384" width="9.140625" style="184"/>
  </cols>
  <sheetData>
    <row r="6" spans="2:13" ht="20.25">
      <c r="E6" s="204" t="s">
        <v>197</v>
      </c>
      <c r="F6" s="185"/>
      <c r="G6" s="185"/>
      <c r="H6" s="185"/>
      <c r="I6" s="185"/>
      <c r="J6" s="185"/>
      <c r="K6" s="185"/>
      <c r="L6" s="185"/>
      <c r="M6" s="185"/>
    </row>
    <row r="10" spans="2:13">
      <c r="G10" s="186"/>
    </row>
    <row r="12" spans="2:13" ht="15.75">
      <c r="B12" s="196" t="s">
        <v>49</v>
      </c>
    </row>
    <row r="14" spans="2:13" s="187" customFormat="1" ht="13.5" thickBot="1"/>
    <row r="15" spans="2:13" s="188" customFormat="1" ht="23.25" customHeight="1" thickTop="1" thickBot="1">
      <c r="C15" s="348" t="s">
        <v>198</v>
      </c>
      <c r="D15" s="349"/>
      <c r="E15" s="349"/>
      <c r="F15" s="349"/>
      <c r="G15" s="350"/>
      <c r="I15" s="348" t="s">
        <v>38</v>
      </c>
      <c r="J15" s="349"/>
      <c r="K15" s="349"/>
      <c r="L15" s="349"/>
      <c r="M15" s="350"/>
    </row>
    <row r="16" spans="2:13" s="188" customFormat="1" ht="9" customHeight="1" thickTop="1" thickBot="1">
      <c r="C16" s="187"/>
      <c r="D16" s="187"/>
      <c r="E16" s="187"/>
      <c r="F16" s="187"/>
      <c r="G16" s="187"/>
    </row>
    <row r="17" spans="2:23" s="188" customFormat="1" ht="23.25" customHeight="1" thickTop="1" thickBot="1">
      <c r="C17" s="348" t="s">
        <v>59</v>
      </c>
      <c r="D17" s="349"/>
      <c r="E17" s="349"/>
      <c r="F17" s="349"/>
      <c r="G17" s="350"/>
      <c r="I17" s="348" t="s">
        <v>147</v>
      </c>
      <c r="J17" s="349"/>
      <c r="K17" s="349"/>
      <c r="L17" s="349"/>
      <c r="M17" s="350"/>
    </row>
    <row r="18" spans="2:23" s="188" customFormat="1" ht="8.25" customHeight="1" thickTop="1" thickBot="1">
      <c r="C18" s="189"/>
      <c r="D18" s="190"/>
      <c r="E18" s="190"/>
      <c r="F18" s="190"/>
      <c r="G18" s="190"/>
    </row>
    <row r="19" spans="2:23" s="188" customFormat="1" ht="23.25" customHeight="1" thickTop="1" thickBot="1">
      <c r="C19" s="348" t="s">
        <v>72</v>
      </c>
      <c r="D19" s="349"/>
      <c r="E19" s="349"/>
      <c r="F19" s="349"/>
      <c r="G19" s="350"/>
      <c r="I19" s="348" t="s">
        <v>148</v>
      </c>
      <c r="J19" s="349"/>
      <c r="K19" s="349"/>
      <c r="L19" s="349"/>
      <c r="M19" s="350"/>
    </row>
    <row r="20" spans="2:23" s="187" customFormat="1" ht="8.25" customHeight="1" thickTop="1" thickBot="1">
      <c r="C20" s="191"/>
      <c r="D20" s="191"/>
      <c r="E20" s="191"/>
      <c r="F20" s="191"/>
      <c r="G20" s="191"/>
    </row>
    <row r="21" spans="2:23" s="187" customFormat="1" ht="23.25" customHeight="1" thickTop="1" thickBot="1">
      <c r="C21" s="348" t="s">
        <v>90</v>
      </c>
      <c r="D21" s="349"/>
      <c r="E21" s="349"/>
      <c r="F21" s="349"/>
      <c r="G21" s="350"/>
      <c r="Q21" s="184"/>
      <c r="R21" s="192"/>
      <c r="S21" s="192"/>
      <c r="T21" s="192"/>
      <c r="U21" s="192"/>
      <c r="V21" s="192"/>
      <c r="W21" s="192"/>
    </row>
    <row r="22" spans="2:23" s="187" customFormat="1" ht="8.25" customHeight="1" thickTop="1" thickBot="1">
      <c r="Q22" s="184"/>
      <c r="R22" s="192"/>
      <c r="S22" s="192"/>
      <c r="T22" s="192"/>
      <c r="U22" s="192"/>
      <c r="V22" s="192"/>
      <c r="W22" s="192"/>
    </row>
    <row r="23" spans="2:23" s="187" customFormat="1" ht="23.25" customHeight="1" thickTop="1" thickBot="1">
      <c r="C23" s="348" t="s">
        <v>107</v>
      </c>
      <c r="D23" s="349"/>
      <c r="E23" s="349"/>
      <c r="F23" s="349"/>
      <c r="G23" s="350"/>
      <c r="Q23" s="184"/>
      <c r="R23" s="192"/>
      <c r="S23" s="192"/>
      <c r="T23" s="192"/>
      <c r="U23" s="192"/>
      <c r="V23" s="192"/>
      <c r="W23" s="192"/>
    </row>
    <row r="24" spans="2:23" s="187" customFormat="1" ht="8.25" customHeight="1" thickTop="1">
      <c r="C24" s="191"/>
      <c r="D24" s="191"/>
      <c r="E24" s="191"/>
      <c r="F24" s="191"/>
      <c r="G24" s="191"/>
    </row>
    <row r="25" spans="2:23" s="188" customFormat="1" ht="15.75" customHeight="1">
      <c r="C25" s="193"/>
      <c r="D25" s="194"/>
      <c r="E25" s="194"/>
      <c r="F25" s="194"/>
      <c r="G25" s="194"/>
      <c r="U25" s="195"/>
      <c r="V25" s="195"/>
      <c r="W25" s="195"/>
    </row>
    <row r="26" spans="2:23" s="198" customFormat="1" ht="15.75" customHeight="1">
      <c r="B26" s="196" t="s">
        <v>36</v>
      </c>
      <c r="C26" s="197"/>
      <c r="D26" s="194"/>
      <c r="E26" s="194"/>
      <c r="F26" s="194"/>
      <c r="G26" s="194"/>
      <c r="U26" s="199"/>
      <c r="V26" s="199"/>
      <c r="W26" s="199"/>
    </row>
    <row r="27" spans="2:23" s="198" customFormat="1" ht="15.75" customHeight="1">
      <c r="B27" s="200" t="s">
        <v>34</v>
      </c>
      <c r="C27" s="200"/>
      <c r="D27" s="200"/>
      <c r="E27" s="200"/>
      <c r="F27" s="200"/>
      <c r="G27" s="200"/>
      <c r="H27" s="200"/>
      <c r="I27" s="200"/>
      <c r="U27" s="199"/>
      <c r="V27" s="199"/>
      <c r="W27" s="199"/>
    </row>
    <row r="28" spans="2:23" s="198" customFormat="1" ht="68.25" customHeight="1">
      <c r="B28" s="351" t="s">
        <v>33</v>
      </c>
      <c r="C28" s="351"/>
      <c r="D28" s="351"/>
      <c r="E28" s="351"/>
      <c r="F28" s="351"/>
      <c r="G28" s="351"/>
      <c r="H28" s="351"/>
      <c r="I28" s="351"/>
      <c r="J28" s="351"/>
      <c r="K28" s="351"/>
      <c r="L28" s="351"/>
      <c r="M28" s="351"/>
      <c r="N28" s="351"/>
      <c r="O28" s="351"/>
      <c r="P28" s="351"/>
      <c r="Q28" s="351"/>
      <c r="R28" s="351"/>
      <c r="S28" s="351"/>
      <c r="T28" s="351"/>
      <c r="U28" s="351"/>
      <c r="V28" s="351"/>
      <c r="W28" s="199"/>
    </row>
    <row r="29" spans="2:23" s="198" customFormat="1" ht="15.75" customHeight="1">
      <c r="C29" s="197"/>
      <c r="D29" s="194"/>
      <c r="E29" s="194"/>
      <c r="F29" s="194"/>
      <c r="G29" s="194"/>
      <c r="U29" s="199"/>
      <c r="V29" s="199"/>
      <c r="W29" s="199"/>
    </row>
    <row r="30" spans="2:23" s="198" customFormat="1" ht="15.75" customHeight="1">
      <c r="B30" s="196" t="s">
        <v>37</v>
      </c>
      <c r="C30" s="197"/>
      <c r="D30" s="194"/>
      <c r="E30" s="194"/>
      <c r="F30" s="194"/>
      <c r="G30" s="194"/>
      <c r="U30" s="199"/>
      <c r="V30" s="199"/>
      <c r="W30" s="199"/>
    </row>
    <row r="31" spans="2:23" s="200" customFormat="1" ht="12.75">
      <c r="B31" s="200" t="s">
        <v>199</v>
      </c>
      <c r="C31" s="197"/>
      <c r="D31" s="194"/>
      <c r="E31" s="194"/>
      <c r="F31" s="194"/>
      <c r="G31" s="194"/>
      <c r="T31" s="201"/>
      <c r="U31" s="201"/>
      <c r="V31" s="202"/>
      <c r="W31" s="203"/>
    </row>
    <row r="32" spans="2:23" s="200" customFormat="1" ht="12.75">
      <c r="B32" s="200" t="s">
        <v>200</v>
      </c>
      <c r="C32" s="197"/>
      <c r="D32" s="194"/>
      <c r="E32" s="194"/>
      <c r="F32" s="194"/>
      <c r="G32" s="194"/>
      <c r="T32" s="201"/>
      <c r="U32" s="201"/>
      <c r="V32" s="202"/>
      <c r="W32" s="203"/>
    </row>
    <row r="33" spans="2:23" s="198" customFormat="1" ht="15.75" customHeight="1">
      <c r="B33" s="200"/>
      <c r="C33" s="197"/>
      <c r="D33" s="194"/>
      <c r="E33" s="194"/>
      <c r="F33" s="194"/>
      <c r="G33" s="194"/>
      <c r="U33" s="199"/>
      <c r="V33" s="199"/>
      <c r="W33" s="199"/>
    </row>
    <row r="34" spans="2:23" s="198" customFormat="1" ht="15.75" customHeight="1">
      <c r="C34" s="197"/>
      <c r="D34" s="194"/>
      <c r="E34" s="194"/>
      <c r="F34" s="194"/>
      <c r="G34" s="194"/>
      <c r="U34" s="199"/>
      <c r="V34" s="199"/>
      <c r="W34" s="199"/>
    </row>
    <row r="35" spans="2:23" s="200" customFormat="1" ht="15.75">
      <c r="B35" s="196" t="s">
        <v>136</v>
      </c>
      <c r="T35" s="201"/>
      <c r="U35" s="201"/>
      <c r="V35" s="202"/>
      <c r="W35" s="203"/>
    </row>
    <row r="36" spans="2:23" s="200" customFormat="1" ht="12.75">
      <c r="S36" s="202"/>
      <c r="T36" s="202"/>
      <c r="U36" s="202"/>
      <c r="V36" s="202"/>
      <c r="W36" s="203"/>
    </row>
    <row r="37" spans="2:23" ht="12.75">
      <c r="D37" s="200" t="s">
        <v>30</v>
      </c>
      <c r="M37" s="200" t="s">
        <v>96</v>
      </c>
      <c r="R37" s="200"/>
    </row>
    <row r="38" spans="2:23" ht="3.75" customHeight="1">
      <c r="D38" s="200"/>
      <c r="M38" s="200"/>
      <c r="R38" s="200"/>
    </row>
    <row r="39" spans="2:23" ht="12.75">
      <c r="D39" s="200" t="s">
        <v>137</v>
      </c>
      <c r="M39" s="200" t="s">
        <v>97</v>
      </c>
    </row>
    <row r="40" spans="2:23" ht="12.75">
      <c r="D40" s="200" t="s">
        <v>73</v>
      </c>
      <c r="M40" s="200" t="s">
        <v>98</v>
      </c>
    </row>
    <row r="41" spans="2:23" ht="12.75">
      <c r="D41" s="200" t="s">
        <v>31</v>
      </c>
      <c r="M41" s="200" t="s">
        <v>138</v>
      </c>
    </row>
    <row r="42" spans="2:23" ht="12.75">
      <c r="D42" s="200"/>
    </row>
    <row r="43" spans="2:23" ht="12.75">
      <c r="D43" s="200" t="s">
        <v>139</v>
      </c>
      <c r="M43" s="200" t="s">
        <v>140</v>
      </c>
    </row>
    <row r="44" spans="2:23" ht="4.5" customHeight="1">
      <c r="D44" s="200"/>
      <c r="M44" s="200"/>
    </row>
    <row r="45" spans="2:23" ht="12.75">
      <c r="D45" s="200" t="s">
        <v>141</v>
      </c>
      <c r="M45" s="200" t="s">
        <v>142</v>
      </c>
    </row>
    <row r="46" spans="2:23" ht="12.75">
      <c r="D46" s="200" t="s">
        <v>143</v>
      </c>
      <c r="M46" s="200" t="s">
        <v>144</v>
      </c>
    </row>
    <row r="47" spans="2:23" ht="12.75">
      <c r="D47" s="200" t="s">
        <v>145</v>
      </c>
      <c r="M47" s="200" t="s">
        <v>146</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8'!Print_Area" display="Q1 2018"/>
    <hyperlink ref="C17:G17" location="'FY 2018'!Print_Area" display="FY 2018"/>
    <hyperlink ref="C19:G19" location="'FY 2019'!Print_Area" display="FY 2019"/>
    <hyperlink ref="C21:G21" location="'FY 2020'!Print_Area" display="FY 2020"/>
    <hyperlink ref="C23:G23" location="'FY 2021'!Print_Area" display="FY 2021"/>
    <hyperlink ref="D40" r:id="rId1"/>
    <hyperlink ref="D46" r:id="rId2"/>
    <hyperlink ref="M40" r:id="rId3"/>
    <hyperlink ref="M46" r:id="rId4"/>
    <hyperlink ref="I17" location="'Income Statement'!A1" display="I. Income Statement"/>
    <hyperlink ref="I17:M17" location="'Rebased FY 2017'!Print_Area" display="REBASED FY 2017"/>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sheetPr>
    <tabColor rgb="FFFFCC00"/>
    <pageSetUpPr fitToPage="1"/>
  </sheetPr>
  <dimension ref="B2:O88"/>
  <sheetViews>
    <sheetView showGridLines="0" topLeftCell="A16" zoomScale="70" zoomScaleNormal="70" workbookViewId="0">
      <selection activeCell="B80" sqref="B80"/>
    </sheetView>
  </sheetViews>
  <sheetFormatPr defaultRowHeight="12"/>
  <cols>
    <col min="1" max="1" width="3" style="1" customWidth="1"/>
    <col min="2" max="2" width="70.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c r="B2" s="355" t="s">
        <v>201</v>
      </c>
      <c r="C2" s="355"/>
      <c r="D2" s="355"/>
      <c r="E2" s="355"/>
      <c r="F2" s="355"/>
      <c r="G2" s="355"/>
      <c r="H2" s="355"/>
      <c r="I2" s="355"/>
      <c r="J2" s="355"/>
      <c r="K2" s="355"/>
      <c r="L2" s="355"/>
      <c r="M2" s="355"/>
    </row>
    <row r="3" spans="2:13" ht="18.75" thickBot="1">
      <c r="B3" s="65"/>
      <c r="C3" s="77"/>
      <c r="D3" s="65"/>
      <c r="E3" s="65"/>
      <c r="F3" s="65"/>
      <c r="G3" s="77"/>
      <c r="H3" s="65"/>
      <c r="I3" s="65"/>
      <c r="J3" s="77"/>
      <c r="K3" s="65"/>
      <c r="L3" s="77"/>
      <c r="M3" s="65"/>
    </row>
    <row r="4" spans="2:13" ht="19.5" thickTop="1" thickBot="1">
      <c r="B4" s="43" t="s">
        <v>32</v>
      </c>
      <c r="C4" s="48"/>
      <c r="D4" s="18"/>
      <c r="E4" s="18"/>
      <c r="F4" s="31"/>
      <c r="G4" s="31"/>
      <c r="H4" s="19"/>
      <c r="I4" s="36"/>
      <c r="J4" s="36"/>
      <c r="K4" s="19"/>
      <c r="L4" s="64"/>
      <c r="M4" s="36"/>
    </row>
    <row r="5" spans="2:13" ht="12.75" thickTop="1"/>
    <row r="6" spans="2:13" ht="12" customHeight="1">
      <c r="B6" s="27"/>
      <c r="C6" s="27"/>
      <c r="D6" s="354"/>
      <c r="E6" s="354"/>
      <c r="F6" s="354"/>
      <c r="G6" s="354"/>
      <c r="H6" s="354"/>
      <c r="I6" s="354"/>
      <c r="J6" s="354"/>
      <c r="K6" s="354"/>
      <c r="L6" s="354"/>
      <c r="M6" s="354"/>
    </row>
    <row r="8" spans="2:13" ht="21" customHeight="1">
      <c r="C8" s="359" t="s">
        <v>192</v>
      </c>
      <c r="D8" s="359" t="s">
        <v>193</v>
      </c>
      <c r="E8" s="357" t="s">
        <v>194</v>
      </c>
      <c r="F8" s="352" t="s">
        <v>94</v>
      </c>
      <c r="G8" s="352" t="s">
        <v>95</v>
      </c>
      <c r="H8" s="357" t="s">
        <v>195</v>
      </c>
      <c r="I8" s="352" t="s">
        <v>94</v>
      </c>
      <c r="J8" s="352" t="s">
        <v>95</v>
      </c>
      <c r="K8" s="357" t="s">
        <v>196</v>
      </c>
      <c r="L8" s="352" t="s">
        <v>94</v>
      </c>
      <c r="M8" s="352" t="s">
        <v>95</v>
      </c>
    </row>
    <row r="9" spans="2:13" ht="21" customHeight="1">
      <c r="C9" s="360"/>
      <c r="D9" s="360"/>
      <c r="E9" s="358"/>
      <c r="F9" s="353"/>
      <c r="G9" s="353"/>
      <c r="H9" s="358"/>
      <c r="I9" s="353"/>
      <c r="J9" s="353"/>
      <c r="K9" s="358"/>
      <c r="L9" s="353"/>
      <c r="M9" s="353"/>
    </row>
    <row r="10" spans="2:13" ht="9.75" customHeight="1">
      <c r="C10" s="2"/>
      <c r="D10" s="4"/>
      <c r="E10" s="4"/>
      <c r="F10" s="45"/>
      <c r="G10" s="32"/>
      <c r="H10" s="3"/>
      <c r="I10" s="45"/>
      <c r="J10" s="32"/>
      <c r="K10" s="3"/>
      <c r="L10" s="3"/>
      <c r="M10" s="45"/>
    </row>
    <row r="11" spans="2:13" ht="15" customHeight="1">
      <c r="B11" s="12" t="s">
        <v>28</v>
      </c>
      <c r="C11" s="13"/>
      <c r="D11" s="14"/>
      <c r="E11" s="14"/>
      <c r="F11" s="46"/>
      <c r="G11" s="33"/>
      <c r="H11" s="15"/>
      <c r="I11" s="46"/>
      <c r="J11" s="33"/>
      <c r="K11" s="15"/>
      <c r="L11" s="46"/>
      <c r="M11" s="46"/>
    </row>
    <row r="12" spans="2:13" ht="12" customHeight="1">
      <c r="B12" s="16"/>
      <c r="C12" s="81"/>
      <c r="D12" s="82"/>
      <c r="E12" s="5"/>
      <c r="F12" s="47"/>
      <c r="G12" s="32"/>
      <c r="H12" s="3"/>
      <c r="I12" s="47"/>
      <c r="J12" s="32"/>
      <c r="K12" s="3"/>
      <c r="L12" s="47"/>
      <c r="M12" s="47"/>
    </row>
    <row r="13" spans="2:13" ht="13.5" customHeight="1">
      <c r="B13" s="17" t="s">
        <v>2</v>
      </c>
      <c r="C13" s="81"/>
      <c r="D13" s="82"/>
      <c r="E13" s="5"/>
      <c r="F13" s="47"/>
      <c r="G13" s="32"/>
      <c r="H13" s="3"/>
      <c r="I13" s="47"/>
      <c r="J13" s="32"/>
      <c r="K13" s="3"/>
      <c r="L13" s="47"/>
      <c r="M13" s="57"/>
    </row>
    <row r="14" spans="2:13" ht="13.5" customHeight="1">
      <c r="B14" s="16" t="s">
        <v>5</v>
      </c>
      <c r="C14" s="9">
        <f>IF(OR('[9]Q3 2018'!C18="error",'[9]Q3 2018'!C18=0),"",'[9]Q3 2018'!C18)</f>
        <v>255700</v>
      </c>
      <c r="D14" s="120"/>
      <c r="E14" s="10">
        <v>199200</v>
      </c>
      <c r="F14" s="88">
        <v>-0.22096206491982795</v>
      </c>
      <c r="G14" s="134"/>
      <c r="H14" s="10">
        <v>173922.90000000002</v>
      </c>
      <c r="I14" s="88">
        <v>-0.31981658193195139</v>
      </c>
      <c r="J14" s="134"/>
      <c r="K14" s="10">
        <v>206509.98632010934</v>
      </c>
      <c r="L14" s="88">
        <v>-0.19237392913527829</v>
      </c>
      <c r="M14" s="142"/>
    </row>
    <row r="15" spans="2:13" ht="13.5" customHeight="1">
      <c r="B15" s="16" t="s">
        <v>4</v>
      </c>
      <c r="C15" s="9">
        <f>IF(OR('[9]Q3 2018'!C19="error",'[9]Q3 2018'!C19=0),"",'[9]Q3 2018'!C19)</f>
        <v>1791200</v>
      </c>
      <c r="D15" s="120"/>
      <c r="E15" s="10">
        <v>1750250</v>
      </c>
      <c r="F15" s="88">
        <v>-2.2861768646717295E-2</v>
      </c>
      <c r="G15" s="134"/>
      <c r="H15" s="10">
        <v>1744500</v>
      </c>
      <c r="I15" s="88">
        <v>-2.6071907101384517E-2</v>
      </c>
      <c r="J15" s="134"/>
      <c r="K15" s="10">
        <v>1779790.0136798907</v>
      </c>
      <c r="L15" s="88">
        <v>-6.3700236266800436E-3</v>
      </c>
      <c r="M15" s="142"/>
    </row>
    <row r="16" spans="2:13" s="114" customFormat="1" ht="13.5" customHeight="1">
      <c r="B16" s="111" t="s">
        <v>0</v>
      </c>
      <c r="C16" s="59">
        <f>IF(OR('[9]Q3 2018'!C20="error",'[9]Q3 2018'!C20=0),"",'[9]Q3 2018'!C20)</f>
        <v>2046900</v>
      </c>
      <c r="D16" s="120"/>
      <c r="E16" s="59">
        <v>1948700</v>
      </c>
      <c r="F16" s="126">
        <v>-4.7974986565049615E-2</v>
      </c>
      <c r="G16" s="135"/>
      <c r="H16" s="59">
        <v>1941300</v>
      </c>
      <c r="I16" s="126">
        <v>-5.1590209585226421E-2</v>
      </c>
      <c r="J16" s="135"/>
      <c r="K16" s="59">
        <v>1986300</v>
      </c>
      <c r="L16" s="126">
        <v>-2.9605745273340145E-2</v>
      </c>
      <c r="M16" s="143"/>
    </row>
    <row r="17" spans="2:13" ht="12" customHeight="1">
      <c r="B17" s="16"/>
      <c r="C17" s="9"/>
      <c r="D17" s="9"/>
      <c r="E17" s="9"/>
      <c r="F17" s="88"/>
      <c r="G17" s="136"/>
      <c r="H17" s="9"/>
      <c r="I17" s="88" t="s">
        <v>188</v>
      </c>
      <c r="J17" s="136"/>
      <c r="K17" s="9"/>
      <c r="L17" s="88" t="s">
        <v>188</v>
      </c>
      <c r="M17" s="136"/>
    </row>
    <row r="18" spans="2:13" ht="13.5" customHeight="1">
      <c r="B18" s="17" t="s">
        <v>3</v>
      </c>
      <c r="C18" s="9"/>
      <c r="D18" s="9"/>
      <c r="E18" s="9"/>
      <c r="F18" s="88"/>
      <c r="G18" s="136"/>
      <c r="H18" s="9"/>
      <c r="I18" s="88" t="s">
        <v>188</v>
      </c>
      <c r="J18" s="136"/>
      <c r="K18" s="9"/>
      <c r="L18" s="88" t="s">
        <v>188</v>
      </c>
      <c r="M18" s="136"/>
    </row>
    <row r="19" spans="2:13" ht="13.5" customHeight="1">
      <c r="B19" s="16" t="s">
        <v>6</v>
      </c>
      <c r="C19" s="9">
        <f>IF(OR('[9]Q3 2018'!C23="error",'[9]Q3 2018'!C23=0),"",'[9]Q3 2018'!C23)</f>
        <v>1513700</v>
      </c>
      <c r="D19" s="120"/>
      <c r="E19" s="10">
        <v>1479900</v>
      </c>
      <c r="F19" s="88">
        <v>-2.2329391557111666E-2</v>
      </c>
      <c r="G19" s="134"/>
      <c r="H19" s="10">
        <v>1473900</v>
      </c>
      <c r="I19" s="88">
        <v>-2.6293188874942142E-2</v>
      </c>
      <c r="J19" s="134"/>
      <c r="K19" s="10">
        <v>1497451.0891930223</v>
      </c>
      <c r="L19" s="88">
        <v>-1.0734564845727435E-2</v>
      </c>
      <c r="M19" s="142"/>
    </row>
    <row r="20" spans="2:13" ht="13.5" customHeight="1">
      <c r="B20" s="16" t="s">
        <v>7</v>
      </c>
      <c r="C20" s="9">
        <f>IF(OR('[9]Q3 2018'!C24="error",'[9]Q3 2018'!C24=0),"",'[9]Q3 2018'!C24)</f>
        <v>156700</v>
      </c>
      <c r="D20" s="120"/>
      <c r="E20" s="10">
        <v>184600</v>
      </c>
      <c r="F20" s="88">
        <v>0.1780472239948947</v>
      </c>
      <c r="G20" s="134"/>
      <c r="H20" s="10">
        <v>161900</v>
      </c>
      <c r="I20" s="88">
        <v>3.3184428844926561E-2</v>
      </c>
      <c r="J20" s="134"/>
      <c r="K20" s="10">
        <v>191900</v>
      </c>
      <c r="L20" s="88">
        <v>0.22463305679642631</v>
      </c>
      <c r="M20" s="142"/>
    </row>
    <row r="21" spans="2:13" s="114" customFormat="1" ht="13.5" customHeight="1">
      <c r="B21" s="111" t="s">
        <v>8</v>
      </c>
      <c r="C21" s="59">
        <f>IF(OR('[9]Q3 2018'!C25="error",'[9]Q3 2018'!C25=0),"",'[9]Q3 2018'!C25)</f>
        <v>1670400</v>
      </c>
      <c r="D21" s="120"/>
      <c r="E21" s="59">
        <v>1664300</v>
      </c>
      <c r="F21" s="126">
        <v>-3.651819923371602E-3</v>
      </c>
      <c r="G21" s="135"/>
      <c r="H21" s="59">
        <v>1659351.0891930223</v>
      </c>
      <c r="I21" s="126">
        <v>-6.6145299371274113E-3</v>
      </c>
      <c r="J21" s="135"/>
      <c r="K21" s="59">
        <v>1669100</v>
      </c>
      <c r="L21" s="126">
        <v>-7.7825670498088417E-4</v>
      </c>
      <c r="M21" s="143"/>
    </row>
    <row r="22" spans="2:13" ht="12" customHeight="1">
      <c r="B22" s="16"/>
      <c r="C22" s="9"/>
      <c r="D22" s="9"/>
      <c r="E22" s="9"/>
      <c r="F22" s="88"/>
      <c r="G22" s="136"/>
      <c r="H22" s="9"/>
      <c r="I22" s="88" t="s">
        <v>188</v>
      </c>
      <c r="J22" s="136"/>
      <c r="K22" s="9"/>
      <c r="L22" s="88" t="s">
        <v>188</v>
      </c>
      <c r="M22" s="136"/>
    </row>
    <row r="23" spans="2:13" ht="13.5" customHeight="1">
      <c r="B23" s="17" t="s">
        <v>9</v>
      </c>
      <c r="C23" s="9"/>
      <c r="D23" s="9"/>
      <c r="E23" s="9"/>
      <c r="F23" s="88"/>
      <c r="G23" s="136"/>
      <c r="H23" s="9"/>
      <c r="I23" s="88" t="s">
        <v>188</v>
      </c>
      <c r="J23" s="136"/>
      <c r="K23" s="9"/>
      <c r="L23" s="88" t="s">
        <v>188</v>
      </c>
      <c r="M23" s="136"/>
    </row>
    <row r="24" spans="2:13" ht="13.5" customHeight="1">
      <c r="B24" s="16" t="s">
        <v>10</v>
      </c>
      <c r="C24" s="9">
        <f>IF(OR('[9]Q3 2018'!C28="error",'[9]Q3 2018'!C28=0),"",'[9]Q3 2018'!C28)</f>
        <v>1200300</v>
      </c>
      <c r="D24" s="120"/>
      <c r="E24" s="10">
        <v>1153700</v>
      </c>
      <c r="F24" s="88">
        <v>-3.8823627426476714E-2</v>
      </c>
      <c r="G24" s="134"/>
      <c r="H24" s="10">
        <v>1143700</v>
      </c>
      <c r="I24" s="88">
        <v>-4.7154877947179874E-2</v>
      </c>
      <c r="J24" s="134"/>
      <c r="K24" s="10">
        <v>1162808.2</v>
      </c>
      <c r="L24" s="88">
        <v>-3.1235357827209875E-2</v>
      </c>
      <c r="M24" s="142"/>
    </row>
    <row r="25" spans="2:13" ht="13.5" customHeight="1">
      <c r="B25" s="16" t="s">
        <v>11</v>
      </c>
      <c r="C25" s="9">
        <f>IF(OR('[9]Q3 2018'!C29="error",'[9]Q3 2018'!C29=0),"",'[9]Q3 2018'!C29)</f>
        <v>102200</v>
      </c>
      <c r="D25" s="120"/>
      <c r="E25" s="10">
        <v>115400</v>
      </c>
      <c r="F25" s="88">
        <v>0.12915851272015666</v>
      </c>
      <c r="G25" s="134"/>
      <c r="H25" s="10">
        <v>105400</v>
      </c>
      <c r="I25" s="88">
        <v>3.131115459882583E-2</v>
      </c>
      <c r="J25" s="134"/>
      <c r="K25" s="10">
        <v>122920</v>
      </c>
      <c r="L25" s="88">
        <v>0.20273972602739732</v>
      </c>
      <c r="M25" s="142"/>
    </row>
    <row r="26" spans="2:13" s="114" customFormat="1" ht="13.5" customHeight="1">
      <c r="B26" s="111" t="s">
        <v>12</v>
      </c>
      <c r="C26" s="59">
        <f>IF(OR('[9]Q3 2018'!C30="error",'[9]Q3 2018'!C30=0),"",'[9]Q3 2018'!C30)</f>
        <v>1302500</v>
      </c>
      <c r="D26" s="120"/>
      <c r="E26" s="115">
        <v>1268854.1000000001</v>
      </c>
      <c r="F26" s="106">
        <v>-2.5831785028790688E-2</v>
      </c>
      <c r="G26" s="137"/>
      <c r="H26" s="115">
        <v>1258500</v>
      </c>
      <c r="I26" s="106">
        <v>-3.3781190019193885E-2</v>
      </c>
      <c r="J26" s="137"/>
      <c r="K26" s="115">
        <v>1282600.0000000005</v>
      </c>
      <c r="L26" s="106">
        <v>-1.5278310940498696E-2</v>
      </c>
      <c r="M26" s="144"/>
    </row>
    <row r="27" spans="2:13" s="49" customFormat="1" ht="12" customHeight="1">
      <c r="B27" s="109"/>
      <c r="C27" s="11"/>
      <c r="D27" s="11"/>
      <c r="E27" s="11"/>
      <c r="F27" s="88"/>
      <c r="G27" s="134"/>
      <c r="H27" s="11"/>
      <c r="I27" s="88" t="s">
        <v>188</v>
      </c>
      <c r="J27" s="134"/>
      <c r="K27" s="11"/>
      <c r="L27" s="88" t="s">
        <v>188</v>
      </c>
      <c r="M27" s="142"/>
    </row>
    <row r="28" spans="2:13" s="114" customFormat="1" ht="13.5" customHeight="1">
      <c r="B28" s="116" t="s">
        <v>27</v>
      </c>
      <c r="C28" s="60">
        <f>IF(OR('[9]Q3 2018'!C32="error",'[9]Q3 2018'!C32=0),"",'[9]Q3 2018'!C32)</f>
        <v>5019800</v>
      </c>
      <c r="D28" s="120"/>
      <c r="E28" s="59">
        <v>4881500</v>
      </c>
      <c r="F28" s="126">
        <v>-2.7550898442168958E-2</v>
      </c>
      <c r="G28" s="135"/>
      <c r="H28" s="59">
        <v>4867800</v>
      </c>
      <c r="I28" s="126">
        <v>-3.02800908402725E-2</v>
      </c>
      <c r="J28" s="135"/>
      <c r="K28" s="59">
        <v>4938000</v>
      </c>
      <c r="L28" s="126">
        <v>-1.6295469939041407E-2</v>
      </c>
      <c r="M28" s="143"/>
    </row>
    <row r="29" spans="2:13" ht="13.5" customHeight="1">
      <c r="B29" s="17"/>
      <c r="C29" s="72"/>
      <c r="D29" s="72"/>
      <c r="E29" s="72"/>
      <c r="F29" s="88"/>
      <c r="G29" s="138"/>
      <c r="H29" s="72"/>
      <c r="I29" s="88" t="s">
        <v>188</v>
      </c>
      <c r="J29" s="138"/>
      <c r="K29" s="72"/>
      <c r="L29" s="88" t="s">
        <v>188</v>
      </c>
      <c r="M29" s="138"/>
    </row>
    <row r="30" spans="2:13" ht="13.5" customHeight="1">
      <c r="B30" s="17" t="s">
        <v>65</v>
      </c>
      <c r="C30" s="72"/>
      <c r="D30" s="72"/>
      <c r="E30" s="72"/>
      <c r="F30" s="88"/>
      <c r="G30" s="138"/>
      <c r="H30" s="72"/>
      <c r="I30" s="88" t="s">
        <v>188</v>
      </c>
      <c r="J30" s="138"/>
      <c r="K30" s="72"/>
      <c r="L30" s="88" t="s">
        <v>188</v>
      </c>
      <c r="M30" s="138"/>
    </row>
    <row r="31" spans="2:13" ht="13.5" customHeight="1">
      <c r="B31" s="16" t="s">
        <v>66</v>
      </c>
      <c r="C31" s="80">
        <f>IF(OR('[9]Q3 2018'!C35="error",'[9]Q3 2018'!C35=0),"",'[9]Q3 2018'!C35)</f>
        <v>2124300</v>
      </c>
      <c r="D31" s="120"/>
      <c r="E31" s="10">
        <v>2248100</v>
      </c>
      <c r="F31" s="88">
        <v>5.8278020995151447E-2</v>
      </c>
      <c r="G31" s="134"/>
      <c r="H31" s="10">
        <v>2238600</v>
      </c>
      <c r="I31" s="88">
        <v>5.3805959610224496E-2</v>
      </c>
      <c r="J31" s="134"/>
      <c r="K31" s="10">
        <v>2253100</v>
      </c>
      <c r="L31" s="88">
        <v>6.0631737513533901E-2</v>
      </c>
      <c r="M31" s="142"/>
    </row>
    <row r="32" spans="2:13" ht="13.5" customHeight="1">
      <c r="B32" s="16" t="s">
        <v>67</v>
      </c>
      <c r="C32" s="80">
        <f>IF(OR('[9]Q3 2018'!C36="error",'[9]Q3 2018'!C36=0),"",'[9]Q3 2018'!C36)</f>
        <v>623300</v>
      </c>
      <c r="D32" s="120"/>
      <c r="E32" s="10">
        <v>487500</v>
      </c>
      <c r="F32" s="88">
        <v>-0.21787261350874376</v>
      </c>
      <c r="G32" s="134"/>
      <c r="H32" s="10">
        <v>485200.00000000006</v>
      </c>
      <c r="I32" s="88">
        <v>-0.22156265040911272</v>
      </c>
      <c r="J32" s="134"/>
      <c r="K32" s="10">
        <v>495200.00000000006</v>
      </c>
      <c r="L32" s="88">
        <v>-0.20551901171185616</v>
      </c>
      <c r="M32" s="142"/>
    </row>
    <row r="33" spans="2:15" s="114" customFormat="1">
      <c r="B33" s="117" t="s">
        <v>68</v>
      </c>
      <c r="C33" s="67">
        <f>IF(OR('[9]Q3 2018'!C37="error",'[9]Q3 2018'!C37=0),"",'[9]Q3 2018'!C37)</f>
        <v>2747600</v>
      </c>
      <c r="D33" s="215"/>
      <c r="E33" s="129">
        <v>2739100</v>
      </c>
      <c r="F33" s="130">
        <v>-3.0936089678265111E-3</v>
      </c>
      <c r="G33" s="139"/>
      <c r="H33" s="129">
        <v>2723800</v>
      </c>
      <c r="I33" s="130">
        <v>-8.6621051099140534E-3</v>
      </c>
      <c r="J33" s="139"/>
      <c r="K33" s="129">
        <v>2793800</v>
      </c>
      <c r="L33" s="130">
        <v>1.6814674625127424E-2</v>
      </c>
      <c r="M33" s="145"/>
    </row>
    <row r="34" spans="2:15">
      <c r="B34" s="22"/>
      <c r="C34" s="90"/>
      <c r="D34" s="91"/>
      <c r="E34" s="97"/>
      <c r="F34" s="54"/>
      <c r="G34" s="134"/>
      <c r="H34" s="97"/>
      <c r="I34" s="54" t="s">
        <v>188</v>
      </c>
      <c r="J34" s="134"/>
      <c r="K34" s="97"/>
      <c r="L34" s="98" t="s">
        <v>188</v>
      </c>
      <c r="M34" s="146"/>
    </row>
    <row r="35" spans="2:15">
      <c r="B35" s="8"/>
      <c r="C35" s="92"/>
      <c r="D35" s="99"/>
      <c r="E35" s="100"/>
      <c r="F35" s="101"/>
      <c r="G35" s="140"/>
      <c r="H35" s="100"/>
      <c r="I35" s="101" t="s">
        <v>188</v>
      </c>
      <c r="J35" s="140"/>
      <c r="K35" s="100"/>
      <c r="L35" s="102" t="s">
        <v>188</v>
      </c>
      <c r="M35" s="147"/>
    </row>
    <row r="36" spans="2:15" ht="15.75" customHeight="1">
      <c r="B36" s="12" t="s">
        <v>14</v>
      </c>
      <c r="C36" s="93"/>
      <c r="D36" s="94"/>
      <c r="E36" s="94"/>
      <c r="F36" s="94"/>
      <c r="G36" s="141"/>
      <c r="H36" s="94"/>
      <c r="I36" s="94" t="s">
        <v>188</v>
      </c>
      <c r="J36" s="141"/>
      <c r="K36" s="94"/>
      <c r="L36" s="94" t="s">
        <v>188</v>
      </c>
      <c r="M36" s="141"/>
    </row>
    <row r="37" spans="2:15" s="49" customFormat="1" ht="12" customHeight="1">
      <c r="B37" s="109"/>
      <c r="C37" s="82"/>
      <c r="D37" s="95"/>
      <c r="E37" s="11"/>
      <c r="F37" s="88"/>
      <c r="G37" s="134"/>
      <c r="H37" s="11"/>
      <c r="I37" s="88" t="s">
        <v>188</v>
      </c>
      <c r="J37" s="134"/>
      <c r="K37" s="11"/>
      <c r="L37" s="96" t="s">
        <v>188</v>
      </c>
      <c r="M37" s="142"/>
    </row>
    <row r="38" spans="2:15" s="49" customFormat="1" ht="13.5" customHeight="1">
      <c r="B38" s="73" t="s">
        <v>22</v>
      </c>
      <c r="C38" s="82"/>
      <c r="D38" s="95"/>
      <c r="E38" s="11"/>
      <c r="F38" s="88"/>
      <c r="G38" s="134"/>
      <c r="H38" s="11"/>
      <c r="I38" s="88" t="s">
        <v>188</v>
      </c>
      <c r="J38" s="134"/>
      <c r="K38" s="11"/>
      <c r="L38" s="96" t="s">
        <v>188</v>
      </c>
      <c r="M38" s="142"/>
    </row>
    <row r="39" spans="2:15" s="49" customFormat="1" ht="13.5" customHeight="1">
      <c r="B39" s="110" t="s">
        <v>54</v>
      </c>
      <c r="C39" s="95"/>
      <c r="D39" s="95"/>
      <c r="E39" s="11"/>
      <c r="F39" s="206"/>
      <c r="G39" s="134"/>
      <c r="H39" s="11"/>
      <c r="I39" s="206" t="s">
        <v>188</v>
      </c>
      <c r="J39" s="134"/>
      <c r="K39" s="11"/>
      <c r="L39" s="96" t="s">
        <v>188</v>
      </c>
      <c r="M39" s="142"/>
    </row>
    <row r="40" spans="2:15" ht="13.5" customHeight="1">
      <c r="B40" s="61" t="s">
        <v>50</v>
      </c>
      <c r="C40" s="6">
        <v>149.19999999999999</v>
      </c>
      <c r="D40" s="282">
        <v>149.68651408898361</v>
      </c>
      <c r="E40" s="295">
        <v>146.52885464175372</v>
      </c>
      <c r="F40" s="303">
        <v>-1.7903119023098268E-2</v>
      </c>
      <c r="G40" s="333">
        <v>-2.1095149863352147E-2</v>
      </c>
      <c r="H40" s="295">
        <v>145.72728000000001</v>
      </c>
      <c r="I40" s="303">
        <v>-2.3275603217158047E-2</v>
      </c>
      <c r="J40" s="333">
        <v>-2.6450172302295516E-2</v>
      </c>
      <c r="K40" s="295">
        <v>149.60188261213187</v>
      </c>
      <c r="L40" s="303">
        <v>2.6935831912324737E-3</v>
      </c>
      <c r="M40" s="336">
        <v>-5.6539146072587254E-4</v>
      </c>
    </row>
    <row r="41" spans="2:15" ht="13.5" customHeight="1">
      <c r="B41" s="61" t="s">
        <v>51</v>
      </c>
      <c r="C41" s="6">
        <v>153.69999999999999</v>
      </c>
      <c r="D41" s="282">
        <v>154.21931087795187</v>
      </c>
      <c r="E41" s="295">
        <v>156.55809542543466</v>
      </c>
      <c r="F41" s="303">
        <v>1.8595285786822791E-2</v>
      </c>
      <c r="G41" s="335">
        <v>1.5165315771211496E-2</v>
      </c>
      <c r="H41" s="295">
        <v>154.10106926551441</v>
      </c>
      <c r="I41" s="303">
        <v>2.6094291835681016E-3</v>
      </c>
      <c r="J41" s="335">
        <v>-7.6671080790291501E-4</v>
      </c>
      <c r="K41" s="295">
        <v>162.33750000000001</v>
      </c>
      <c r="L41" s="303">
        <v>5.619713728041642E-2</v>
      </c>
      <c r="M41" s="336">
        <v>5.264054855278677E-2</v>
      </c>
    </row>
    <row r="42" spans="2:15" ht="13.5" customHeight="1">
      <c r="B42" s="61" t="s">
        <v>52</v>
      </c>
      <c r="C42" s="6">
        <v>59.7</v>
      </c>
      <c r="D42" s="282">
        <v>59.794634753058872</v>
      </c>
      <c r="E42" s="295">
        <v>57.096011572332841</v>
      </c>
      <c r="F42" s="306">
        <v>-4.3617896610840257E-2</v>
      </c>
      <c r="G42" s="335">
        <v>-4.5131527132339921E-2</v>
      </c>
      <c r="H42" s="295">
        <v>55.306767515284228</v>
      </c>
      <c r="I42" s="306">
        <v>-7.3588483831084961E-2</v>
      </c>
      <c r="J42" s="335">
        <v>-7.5054681014588231E-2</v>
      </c>
      <c r="K42" s="295">
        <v>59.571919278173567</v>
      </c>
      <c r="L42" s="306">
        <v>-2.1454057257359604E-3</v>
      </c>
      <c r="M42" s="336">
        <v>-3.724673222021968E-3</v>
      </c>
    </row>
    <row r="43" spans="2:15" s="63" customFormat="1" ht="13.5" customHeight="1">
      <c r="B43" s="62" t="s">
        <v>56</v>
      </c>
      <c r="C43" s="84">
        <v>362.6</v>
      </c>
      <c r="D43" s="84">
        <v>363.70045971999434</v>
      </c>
      <c r="E43" s="151">
        <v>360.39987759782264</v>
      </c>
      <c r="F43" s="334">
        <v>-6.0676293496342293E-3</v>
      </c>
      <c r="G43" s="304">
        <v>-9.0750012378668643E-3</v>
      </c>
      <c r="H43" s="151">
        <v>355.70647375463233</v>
      </c>
      <c r="I43" s="334">
        <v>-1.9011379606640122E-2</v>
      </c>
      <c r="J43" s="304">
        <v>-2.197958718973414E-2</v>
      </c>
      <c r="K43" s="151">
        <v>367.00793250000004</v>
      </c>
      <c r="L43" s="334">
        <v>1.2156460286817383E-2</v>
      </c>
      <c r="M43" s="337">
        <v>9.0939472074136329E-3</v>
      </c>
    </row>
    <row r="44" spans="2:15" ht="13.5" customHeight="1">
      <c r="B44" s="61" t="s">
        <v>53</v>
      </c>
      <c r="C44" s="6">
        <v>122.3</v>
      </c>
      <c r="D44" s="282">
        <v>118.0614666695006</v>
      </c>
      <c r="E44" s="295">
        <v>114.83220000000001</v>
      </c>
      <c r="F44" s="306">
        <v>-6.1061324611610623E-2</v>
      </c>
      <c r="G44" s="333">
        <v>-2.7352418706948156E-2</v>
      </c>
      <c r="H44" s="295">
        <v>107.85396260158399</v>
      </c>
      <c r="I44" s="306">
        <v>-0.11811968436971387</v>
      </c>
      <c r="J44" s="333">
        <v>-8.645923480259099E-2</v>
      </c>
      <c r="K44" s="295">
        <v>126.21277819570949</v>
      </c>
      <c r="L44" s="306">
        <v>3.199328042280869E-2</v>
      </c>
      <c r="M44" s="336">
        <v>6.9042946493520496E-2</v>
      </c>
    </row>
    <row r="45" spans="2:15" s="63" customFormat="1" ht="13.5" customHeight="1">
      <c r="B45" s="62" t="s">
        <v>57</v>
      </c>
      <c r="C45" s="84">
        <v>484.90000000000003</v>
      </c>
      <c r="D45" s="84">
        <v>481.76192638949493</v>
      </c>
      <c r="E45" s="151">
        <v>475.20087553882701</v>
      </c>
      <c r="F45" s="334">
        <v>-2.000231895478044E-2</v>
      </c>
      <c r="G45" s="305">
        <v>-1.3618865442188266E-2</v>
      </c>
      <c r="H45" s="151">
        <v>469.28300375557558</v>
      </c>
      <c r="I45" s="334">
        <v>-3.2206632799390511E-2</v>
      </c>
      <c r="J45" s="305">
        <v>-2.5902675056622027E-2</v>
      </c>
      <c r="K45" s="151">
        <v>488.90649866676358</v>
      </c>
      <c r="L45" s="334">
        <v>8.262525606854032E-3</v>
      </c>
      <c r="M45" s="337">
        <v>1.4830089066632413E-2</v>
      </c>
    </row>
    <row r="46" spans="2:15" ht="13.5" customHeight="1">
      <c r="B46" s="61" t="s">
        <v>13</v>
      </c>
      <c r="C46" s="6">
        <v>41.1919902587629</v>
      </c>
      <c r="D46" s="282">
        <v>56.387712923818427</v>
      </c>
      <c r="E46" s="295">
        <v>55.620328130581896</v>
      </c>
      <c r="F46" s="303">
        <v>0.35027047203065442</v>
      </c>
      <c r="G46" s="55">
        <v>-1.3609078174056988E-2</v>
      </c>
      <c r="H46" s="295">
        <v>42.84</v>
      </c>
      <c r="I46" s="303">
        <v>4.0008014443694284E-2</v>
      </c>
      <c r="J46" s="55">
        <v>-0.24026001803126529</v>
      </c>
      <c r="K46" s="295">
        <v>64.537500000000023</v>
      </c>
      <c r="L46" s="303">
        <v>0.56674876825770171</v>
      </c>
      <c r="M46" s="338">
        <v>0.14453125785030885</v>
      </c>
    </row>
    <row r="47" spans="2:15" ht="13.5" customHeight="1">
      <c r="B47" s="61" t="s">
        <v>55</v>
      </c>
      <c r="C47" s="6">
        <v>114.4</v>
      </c>
      <c r="D47" s="282">
        <v>109.60377812867856</v>
      </c>
      <c r="E47" s="295">
        <v>111.2</v>
      </c>
      <c r="F47" s="58">
        <v>-2.7972027972028024E-2</v>
      </c>
      <c r="G47" s="58">
        <v>1.4563566134074613E-2</v>
      </c>
      <c r="H47" s="295">
        <v>97.799999999999983</v>
      </c>
      <c r="I47" s="58">
        <v>-0.14510489510489533</v>
      </c>
      <c r="J47" s="58">
        <v>-0.1076949930943123</v>
      </c>
      <c r="K47" s="295">
        <v>121.76000000000005</v>
      </c>
      <c r="L47" s="58">
        <v>6.4335664335664733E-2</v>
      </c>
      <c r="M47" s="339">
        <v>0.11091060982450518</v>
      </c>
      <c r="O47" s="23"/>
    </row>
    <row r="48" spans="2:15" s="114" customFormat="1" ht="13.5" customHeight="1">
      <c r="B48" s="111" t="s">
        <v>15</v>
      </c>
      <c r="C48" s="85">
        <v>640.5</v>
      </c>
      <c r="D48" s="85">
        <v>647.75341744199193</v>
      </c>
      <c r="E48" s="285">
        <v>641.45663293969119</v>
      </c>
      <c r="F48" s="308">
        <v>1.4935721150526327E-3</v>
      </c>
      <c r="G48" s="308">
        <v>-9.7209591377642734E-3</v>
      </c>
      <c r="H48" s="285">
        <v>630.3325060978226</v>
      </c>
      <c r="I48" s="308">
        <v>-1.5874307419480704E-2</v>
      </c>
      <c r="J48" s="308">
        <v>-2.6894356517585538E-2</v>
      </c>
      <c r="K48" s="285">
        <v>666.08306924442491</v>
      </c>
      <c r="L48" s="308">
        <v>3.9942340740710236E-2</v>
      </c>
      <c r="M48" s="308">
        <v>2.8297267615843058E-2</v>
      </c>
    </row>
    <row r="49" spans="2:13" s="63" customFormat="1" ht="13.5" customHeight="1">
      <c r="B49" s="73"/>
      <c r="C49" s="6"/>
      <c r="D49" s="6"/>
      <c r="E49" s="6"/>
      <c r="F49" s="58"/>
      <c r="G49" s="58"/>
      <c r="H49" s="6"/>
      <c r="I49" s="58" t="s">
        <v>188</v>
      </c>
      <c r="J49" s="58" t="s">
        <v>188</v>
      </c>
      <c r="K49" s="6"/>
      <c r="L49" s="58" t="s">
        <v>188</v>
      </c>
      <c r="M49" s="58" t="s">
        <v>188</v>
      </c>
    </row>
    <row r="50" spans="2:13" s="63" customFormat="1" ht="13.5" customHeight="1">
      <c r="B50" s="267" t="s">
        <v>187</v>
      </c>
      <c r="C50" s="84">
        <f>C48</f>
        <v>640.5</v>
      </c>
      <c r="D50" s="84">
        <f>D48</f>
        <v>647.75341744199193</v>
      </c>
      <c r="E50" s="296">
        <v>641.45663293969119</v>
      </c>
      <c r="F50" s="307">
        <v>1.4935721150526327E-3</v>
      </c>
      <c r="G50" s="307">
        <v>-9.7209591377642734E-3</v>
      </c>
      <c r="H50" s="296">
        <v>630.3325060978226</v>
      </c>
      <c r="I50" s="307">
        <v>-1.5874307419480704E-2</v>
      </c>
      <c r="J50" s="307">
        <v>-2.6894356517585538E-2</v>
      </c>
      <c r="K50" s="296">
        <v>666.08306924442491</v>
      </c>
      <c r="L50" s="307">
        <v>3.9942340740710236E-2</v>
      </c>
      <c r="M50" s="307">
        <v>2.8297267615843058E-2</v>
      </c>
    </row>
    <row r="51" spans="2:13" ht="13.5" customHeight="1">
      <c r="B51" s="268" t="s">
        <v>19</v>
      </c>
      <c r="C51" s="6">
        <f>C52-C50</f>
        <v>-341.8</v>
      </c>
      <c r="D51" s="83">
        <f>D52-D50</f>
        <v>-348.55341744199194</v>
      </c>
      <c r="E51" s="295">
        <v>-310.50585293969118</v>
      </c>
      <c r="F51" s="58">
        <v>-9.1556896021968481E-2</v>
      </c>
      <c r="G51" s="58">
        <v>-0.10915848934011052</v>
      </c>
      <c r="H51" s="295">
        <v>-316.96639098267542</v>
      </c>
      <c r="I51" s="58">
        <v>-7.2655380390066138E-2</v>
      </c>
      <c r="J51" s="58">
        <v>-9.0623201146990295E-2</v>
      </c>
      <c r="K51" s="295">
        <v>-318.27586052194619</v>
      </c>
      <c r="L51" s="58">
        <v>-6.8824281679502164E-2</v>
      </c>
      <c r="M51" s="58">
        <v>-8.6866332117041201E-2</v>
      </c>
    </row>
    <row r="52" spans="2:13" s="114" customFormat="1" ht="13.5" customHeight="1">
      <c r="B52" s="269" t="s">
        <v>20</v>
      </c>
      <c r="C52" s="86">
        <v>298.7</v>
      </c>
      <c r="D52" s="86">
        <v>299.2</v>
      </c>
      <c r="E52" s="86">
        <v>330.95078000000001</v>
      </c>
      <c r="F52" s="309">
        <v>0.10797047204553079</v>
      </c>
      <c r="G52" s="309">
        <v>0.10611891711229959</v>
      </c>
      <c r="H52" s="86">
        <v>313.36611511514718</v>
      </c>
      <c r="I52" s="309">
        <v>4.9099816254259077E-2</v>
      </c>
      <c r="J52" s="309">
        <v>4.7346641427630898E-2</v>
      </c>
      <c r="K52" s="86">
        <v>347.80720872247872</v>
      </c>
      <c r="L52" s="309">
        <v>0.16440310921486012</v>
      </c>
      <c r="M52" s="309">
        <v>0.16245724840400655</v>
      </c>
    </row>
    <row r="53" spans="2:13" s="119" customFormat="1" ht="13.5" customHeight="1">
      <c r="B53" s="270" t="s">
        <v>21</v>
      </c>
      <c r="C53" s="245">
        <f>C52/C50</f>
        <v>0.46635441061670568</v>
      </c>
      <c r="D53" s="245">
        <f>D52/D50</f>
        <v>0.46190416282411068</v>
      </c>
      <c r="E53" s="297">
        <v>0.51593632835832803</v>
      </c>
      <c r="F53" s="310"/>
      <c r="G53" s="310"/>
      <c r="H53" s="297">
        <v>0.49714414548456626</v>
      </c>
      <c r="I53" s="310"/>
      <c r="J53" s="310"/>
      <c r="K53" s="297">
        <v>0.52216791685910258</v>
      </c>
      <c r="L53" s="310"/>
      <c r="M53" s="310"/>
    </row>
    <row r="54" spans="2:13" ht="13.5" customHeight="1">
      <c r="B54" s="271" t="s">
        <v>1</v>
      </c>
      <c r="C54" s="6">
        <v>-179.8</v>
      </c>
      <c r="D54" s="283"/>
      <c r="E54" s="298">
        <v>-166.62059999999997</v>
      </c>
      <c r="F54" s="343">
        <v>-7.3300333704115928E-2</v>
      </c>
      <c r="G54" s="311"/>
      <c r="H54" s="298">
        <v>-112.59298090133802</v>
      </c>
      <c r="I54" s="343">
        <v>-0.37378764793471631</v>
      </c>
      <c r="J54" s="311"/>
      <c r="K54" s="298">
        <v>-189.69597058509069</v>
      </c>
      <c r="L54" s="343">
        <v>5.5038768548891337E-2</v>
      </c>
      <c r="M54" s="311"/>
    </row>
    <row r="55" spans="2:13" ht="13.5" customHeight="1">
      <c r="B55" s="268" t="s">
        <v>17</v>
      </c>
      <c r="C55" s="6">
        <v>-9.1</v>
      </c>
      <c r="D55" s="283"/>
      <c r="E55" s="299">
        <v>-2.9071999999999996</v>
      </c>
      <c r="F55" s="148">
        <v>-0.68052747252747259</v>
      </c>
      <c r="G55" s="312"/>
      <c r="H55" s="299">
        <v>0</v>
      </c>
      <c r="I55" s="148">
        <v>-1</v>
      </c>
      <c r="J55" s="312"/>
      <c r="K55" s="299">
        <v>-12.607199999999999</v>
      </c>
      <c r="L55" s="148">
        <v>0.38540659340659333</v>
      </c>
      <c r="M55" s="312"/>
    </row>
    <row r="56" spans="2:13" ht="13.5" customHeight="1">
      <c r="B56" s="268" t="s">
        <v>18</v>
      </c>
      <c r="C56" s="6">
        <v>-0.5</v>
      </c>
      <c r="D56" s="283"/>
      <c r="E56" s="299">
        <v>0</v>
      </c>
      <c r="F56" s="148">
        <v>-1</v>
      </c>
      <c r="G56" s="312"/>
      <c r="H56" s="299">
        <v>3.8</v>
      </c>
      <c r="I56" s="148">
        <v>-8.6</v>
      </c>
      <c r="J56" s="312"/>
      <c r="K56" s="299">
        <v>-3.2</v>
      </c>
      <c r="L56" s="148">
        <v>5.4</v>
      </c>
      <c r="M56" s="312"/>
    </row>
    <row r="57" spans="2:13" ht="13.5" customHeight="1">
      <c r="B57" s="268" t="s">
        <v>43</v>
      </c>
      <c r="C57" s="6">
        <v>-1.2</v>
      </c>
      <c r="D57" s="283"/>
      <c r="E57" s="299">
        <v>0</v>
      </c>
      <c r="F57" s="148">
        <v>-1</v>
      </c>
      <c r="G57" s="312"/>
      <c r="H57" s="299">
        <v>6.3209999999999997</v>
      </c>
      <c r="I57" s="148">
        <v>-6.2675000000000001</v>
      </c>
      <c r="J57" s="312"/>
      <c r="K57" s="299">
        <v>-5</v>
      </c>
      <c r="L57" s="148">
        <v>3.166666666666667</v>
      </c>
      <c r="M57" s="312"/>
    </row>
    <row r="58" spans="2:13" s="63" customFormat="1" ht="13.5" customHeight="1">
      <c r="B58" s="272" t="s">
        <v>44</v>
      </c>
      <c r="C58" s="284">
        <v>108.1</v>
      </c>
      <c r="D58" s="11"/>
      <c r="E58" s="284">
        <v>155.16539777963391</v>
      </c>
      <c r="F58" s="258">
        <v>0.43538758353037843</v>
      </c>
      <c r="G58" s="313"/>
      <c r="H58" s="284">
        <v>131.80138053300232</v>
      </c>
      <c r="I58" s="258">
        <v>0.21925421399632117</v>
      </c>
      <c r="J58" s="313"/>
      <c r="K58" s="284">
        <v>219.22469249907235</v>
      </c>
      <c r="L58" s="258">
        <v>1.0279805041542307</v>
      </c>
      <c r="M58" s="313"/>
    </row>
    <row r="59" spans="2:13" ht="13.5" customHeight="1">
      <c r="B59" s="268" t="s">
        <v>177</v>
      </c>
      <c r="C59" s="6">
        <v>-20.7</v>
      </c>
      <c r="D59" s="283"/>
      <c r="E59" s="299">
        <v>-56.28118511918413</v>
      </c>
      <c r="F59" s="148">
        <v>1.718897831844644</v>
      </c>
      <c r="G59" s="312"/>
      <c r="H59" s="299">
        <v>2.6900083500685525</v>
      </c>
      <c r="I59" s="148">
        <v>-1.1299520942062102</v>
      </c>
      <c r="J59" s="312"/>
      <c r="K59" s="299">
        <v>-137.62325000000004</v>
      </c>
      <c r="L59" s="148">
        <v>5.6484661835748815</v>
      </c>
      <c r="M59" s="312"/>
    </row>
    <row r="60" spans="2:13" ht="13.5" customHeight="1">
      <c r="B60" s="268" t="s">
        <v>29</v>
      </c>
      <c r="C60" s="6">
        <v>-50.6</v>
      </c>
      <c r="D60" s="283"/>
      <c r="E60" s="299">
        <v>0</v>
      </c>
      <c r="F60" s="58">
        <v>-1</v>
      </c>
      <c r="G60" s="312"/>
      <c r="H60" s="299">
        <v>-89.9</v>
      </c>
      <c r="I60" s="148">
        <v>0.77667984189723316</v>
      </c>
      <c r="J60" s="312"/>
      <c r="K60" s="299">
        <v>0</v>
      </c>
      <c r="L60" s="148">
        <v>-1</v>
      </c>
      <c r="M60" s="312"/>
    </row>
    <row r="61" spans="2:13" ht="13.5" customHeight="1">
      <c r="B61" s="268" t="s">
        <v>156</v>
      </c>
      <c r="C61" s="68">
        <v>-29.3</v>
      </c>
      <c r="D61" s="283"/>
      <c r="E61" s="299">
        <v>0</v>
      </c>
      <c r="F61" s="58">
        <v>-1</v>
      </c>
      <c r="G61" s="312"/>
      <c r="H61" s="299">
        <v>0</v>
      </c>
      <c r="I61" s="148">
        <v>-1</v>
      </c>
      <c r="J61" s="312"/>
      <c r="K61" s="299">
        <v>0</v>
      </c>
      <c r="L61" s="148">
        <v>-1</v>
      </c>
      <c r="M61" s="312"/>
    </row>
    <row r="62" spans="2:13" ht="13.5" customHeight="1">
      <c r="B62" s="268" t="s">
        <v>58</v>
      </c>
      <c r="C62" s="6">
        <v>3.5</v>
      </c>
      <c r="D62" s="283"/>
      <c r="E62" s="299">
        <v>0</v>
      </c>
      <c r="F62" s="58">
        <v>-1</v>
      </c>
      <c r="G62" s="312"/>
      <c r="H62" s="299">
        <v>-9.7354530000000015</v>
      </c>
      <c r="I62" s="148">
        <v>-3.7815580000000004</v>
      </c>
      <c r="J62" s="312"/>
      <c r="K62" s="299">
        <v>1.0645470000000001</v>
      </c>
      <c r="L62" s="148">
        <v>-0.69584371428571423</v>
      </c>
      <c r="M62" s="312"/>
    </row>
    <row r="63" spans="2:13" ht="13.5" customHeight="1">
      <c r="B63" s="268" t="s">
        <v>103</v>
      </c>
      <c r="C63" s="6">
        <v>0</v>
      </c>
      <c r="D63" s="283"/>
      <c r="E63" s="299">
        <v>0</v>
      </c>
      <c r="F63" s="148" t="s">
        <v>188</v>
      </c>
      <c r="G63" s="312"/>
      <c r="H63" s="299">
        <v>0</v>
      </c>
      <c r="I63" s="148" t="s">
        <v>188</v>
      </c>
      <c r="J63" s="312"/>
      <c r="K63" s="299">
        <v>0</v>
      </c>
      <c r="L63" s="148" t="s">
        <v>188</v>
      </c>
      <c r="M63" s="312"/>
    </row>
    <row r="64" spans="2:13" s="114" customFormat="1" ht="13.5" customHeight="1">
      <c r="B64" s="272" t="s">
        <v>178</v>
      </c>
      <c r="C64" s="285">
        <v>11</v>
      </c>
      <c r="D64" s="11"/>
      <c r="E64" s="285">
        <v>55.377232439999887</v>
      </c>
      <c r="F64" s="308">
        <v>4.0342938581818082</v>
      </c>
      <c r="G64" s="314"/>
      <c r="H64" s="285">
        <v>-8.991451862648363</v>
      </c>
      <c r="I64" s="308">
        <v>-1.8174047147862149</v>
      </c>
      <c r="J64" s="314"/>
      <c r="K64" s="285">
        <v>212.17924784914089</v>
      </c>
      <c r="L64" s="308">
        <v>18.289022531740081</v>
      </c>
      <c r="M64" s="314"/>
    </row>
    <row r="65" spans="2:13" ht="13.5" customHeight="1">
      <c r="B65" s="268" t="s">
        <v>179</v>
      </c>
      <c r="C65" s="6">
        <v>-3.5</v>
      </c>
      <c r="D65" s="283"/>
      <c r="E65" s="299">
        <v>-29.370594402967171</v>
      </c>
      <c r="F65" s="148">
        <v>7.391598400847764</v>
      </c>
      <c r="G65" s="312"/>
      <c r="H65" s="299">
        <v>-107.78448422662473</v>
      </c>
      <c r="I65" s="148">
        <v>29.795566921892778</v>
      </c>
      <c r="J65" s="318"/>
      <c r="K65" s="299">
        <v>2.2926920029150679</v>
      </c>
      <c r="L65" s="148">
        <v>-1.6550548579757338</v>
      </c>
      <c r="M65" s="312"/>
    </row>
    <row r="66" spans="2:13" s="114" customFormat="1" ht="13.5" customHeight="1">
      <c r="B66" s="272" t="s">
        <v>180</v>
      </c>
      <c r="C66" s="85">
        <v>7.5</v>
      </c>
      <c r="D66" s="11"/>
      <c r="E66" s="285">
        <v>37.102745734799925</v>
      </c>
      <c r="F66" s="315">
        <v>3.9470327646399896</v>
      </c>
      <c r="G66" s="316"/>
      <c r="H66" s="285">
        <v>-87.982084882673774</v>
      </c>
      <c r="I66" s="315">
        <v>-12.730944651023171</v>
      </c>
      <c r="J66" s="316"/>
      <c r="K66" s="285">
        <v>141.54677053371702</v>
      </c>
      <c r="L66" s="315">
        <v>17.872902737828937</v>
      </c>
      <c r="M66" s="316"/>
    </row>
    <row r="67" spans="2:13" s="63" customFormat="1" ht="13.5" customHeight="1">
      <c r="B67" s="268"/>
      <c r="C67" s="6"/>
      <c r="D67" s="11"/>
      <c r="E67" s="6"/>
      <c r="F67" s="148" t="s">
        <v>188</v>
      </c>
      <c r="G67" s="312"/>
      <c r="H67" s="6"/>
      <c r="I67" s="148" t="s">
        <v>188</v>
      </c>
      <c r="J67" s="312"/>
      <c r="K67" s="6"/>
      <c r="L67" s="148" t="s">
        <v>188</v>
      </c>
      <c r="M67" s="312"/>
    </row>
    <row r="68" spans="2:13" s="63" customFormat="1" ht="13.5" customHeight="1">
      <c r="B68" s="273" t="s">
        <v>181</v>
      </c>
      <c r="C68" s="286"/>
      <c r="D68" s="94"/>
      <c r="E68" s="300"/>
      <c r="F68" s="317" t="s">
        <v>188</v>
      </c>
      <c r="G68" s="317"/>
      <c r="H68" s="300"/>
      <c r="I68" s="317" t="s">
        <v>188</v>
      </c>
      <c r="J68" s="317"/>
      <c r="K68" s="300"/>
      <c r="L68" s="317" t="s">
        <v>188</v>
      </c>
      <c r="M68" s="317"/>
    </row>
    <row r="69" spans="2:13" ht="13.5" customHeight="1">
      <c r="B69" s="274" t="s">
        <v>20</v>
      </c>
      <c r="C69" s="6">
        <v>298.7</v>
      </c>
      <c r="D69" s="6">
        <f>D52</f>
        <v>299.2</v>
      </c>
      <c r="E69" s="6">
        <v>330.95078000000001</v>
      </c>
      <c r="F69" s="318">
        <v>0.10797047204553079</v>
      </c>
      <c r="G69" s="312"/>
      <c r="H69" s="6">
        <v>313.36611511514718</v>
      </c>
      <c r="I69" s="318">
        <v>4.9099816254259077E-2</v>
      </c>
      <c r="J69" s="312"/>
      <c r="K69" s="6">
        <v>347.80720872247872</v>
      </c>
      <c r="L69" s="318">
        <v>0.16440310921486012</v>
      </c>
      <c r="M69" s="312"/>
    </row>
    <row r="70" spans="2:13" ht="13.5" customHeight="1">
      <c r="B70" s="275" t="s">
        <v>182</v>
      </c>
      <c r="C70" s="87">
        <v>-187.7</v>
      </c>
      <c r="D70" s="283"/>
      <c r="E70" s="298">
        <v>-180.20216867480241</v>
      </c>
      <c r="F70" s="344">
        <v>-3.9945824854542233E-2</v>
      </c>
      <c r="G70" s="319"/>
      <c r="H70" s="298">
        <v>-90.420000000000115</v>
      </c>
      <c r="I70" s="344">
        <v>-0.51827384123601428</v>
      </c>
      <c r="J70" s="319"/>
      <c r="K70" s="298">
        <v>-208.2</v>
      </c>
      <c r="L70" s="344">
        <v>0.10921683537559934</v>
      </c>
      <c r="M70" s="319"/>
    </row>
    <row r="71" spans="2:13" ht="13.5" customHeight="1">
      <c r="B71" s="276" t="s">
        <v>183</v>
      </c>
      <c r="C71" s="287">
        <v>0.29305230288836842</v>
      </c>
      <c r="D71" s="288"/>
      <c r="E71" s="287">
        <v>0.27782149789098254</v>
      </c>
      <c r="F71" s="320"/>
      <c r="G71" s="321"/>
      <c r="H71" s="287">
        <v>0.140960425626312</v>
      </c>
      <c r="I71" s="320"/>
      <c r="J71" s="321"/>
      <c r="K71" s="287">
        <v>0.32331663609445427</v>
      </c>
      <c r="L71" s="320"/>
      <c r="M71" s="321"/>
    </row>
    <row r="72" spans="2:13" ht="13.5" customHeight="1">
      <c r="B72" s="277" t="s">
        <v>170</v>
      </c>
      <c r="C72" s="84">
        <v>111</v>
      </c>
      <c r="D72" s="84"/>
      <c r="E72" s="84">
        <v>138.84606497600998</v>
      </c>
      <c r="F72" s="322">
        <v>0.25086545023432416</v>
      </c>
      <c r="G72" s="323"/>
      <c r="H72" s="84">
        <v>122.75078000000002</v>
      </c>
      <c r="I72" s="322">
        <v>0.10586288288288315</v>
      </c>
      <c r="J72" s="323"/>
      <c r="K72" s="84">
        <v>240.57</v>
      </c>
      <c r="L72" s="322">
        <v>1.167297297297297</v>
      </c>
      <c r="M72" s="323"/>
    </row>
    <row r="73" spans="2:13" ht="13.5" customHeight="1">
      <c r="B73" s="274" t="s">
        <v>152</v>
      </c>
      <c r="C73" s="6">
        <v>73.099999999999994</v>
      </c>
      <c r="D73" s="283"/>
      <c r="E73" s="299">
        <v>17.900000000000034</v>
      </c>
      <c r="F73" s="345">
        <v>-0.75512995896032786</v>
      </c>
      <c r="G73" s="312"/>
      <c r="H73" s="299">
        <v>-2.2999999999999865</v>
      </c>
      <c r="I73" s="345">
        <v>-1.0314637482900135</v>
      </c>
      <c r="J73" s="312"/>
      <c r="K73" s="299">
        <v>63.220534550845088</v>
      </c>
      <c r="L73" s="345">
        <v>-0.13515000614438999</v>
      </c>
      <c r="M73" s="312"/>
    </row>
    <row r="74" spans="2:13" ht="13.5" customHeight="1">
      <c r="B74" s="274" t="s">
        <v>151</v>
      </c>
      <c r="C74" s="6">
        <v>53.699999999999996</v>
      </c>
      <c r="D74" s="283"/>
      <c r="E74" s="299">
        <v>-12.45636309003207</v>
      </c>
      <c r="F74" s="345">
        <v>-1.2319620687156809</v>
      </c>
      <c r="G74" s="312"/>
      <c r="H74" s="299">
        <v>68.18786755999993</v>
      </c>
      <c r="I74" s="345">
        <v>0.26979269199254996</v>
      </c>
      <c r="J74" s="312"/>
      <c r="K74" s="299">
        <v>-69.098332440000078</v>
      </c>
      <c r="L74" s="345">
        <v>-2.2867473452513982</v>
      </c>
      <c r="M74" s="312"/>
    </row>
    <row r="75" spans="2:13" s="114" customFormat="1" ht="13.5" customHeight="1">
      <c r="B75" s="274" t="s">
        <v>172</v>
      </c>
      <c r="C75" s="6">
        <v>-19.8</v>
      </c>
      <c r="D75" s="283"/>
      <c r="E75" s="299">
        <v>-17.387711099999997</v>
      </c>
      <c r="F75" s="345">
        <v>-0.12183277272727289</v>
      </c>
      <c r="G75" s="312"/>
      <c r="H75" s="299">
        <v>0</v>
      </c>
      <c r="I75" s="345">
        <v>-1</v>
      </c>
      <c r="J75" s="312"/>
      <c r="K75" s="299">
        <v>-20</v>
      </c>
      <c r="L75" s="345">
        <v>1.0101010101010166E-2</v>
      </c>
      <c r="M75" s="312"/>
    </row>
    <row r="76" spans="2:13" s="63" customFormat="1" ht="13.5" customHeight="1">
      <c r="B76" s="274" t="s">
        <v>184</v>
      </c>
      <c r="C76" s="6">
        <v>-7.4</v>
      </c>
      <c r="D76" s="283"/>
      <c r="E76" s="299">
        <v>-1.25</v>
      </c>
      <c r="F76" s="345">
        <v>-0.83108108108108114</v>
      </c>
      <c r="G76" s="312"/>
      <c r="H76" s="299">
        <v>0</v>
      </c>
      <c r="I76" s="345">
        <v>-1</v>
      </c>
      <c r="J76" s="312"/>
      <c r="K76" s="299">
        <v>-2.5</v>
      </c>
      <c r="L76" s="345">
        <v>-0.66216216216216217</v>
      </c>
      <c r="M76" s="312"/>
    </row>
    <row r="77" spans="2:13" s="114" customFormat="1" ht="13.5" customHeight="1">
      <c r="B77" s="274" t="s">
        <v>150</v>
      </c>
      <c r="C77" s="6">
        <v>-44.9</v>
      </c>
      <c r="D77" s="283"/>
      <c r="E77" s="299">
        <v>-57.44787500000001</v>
      </c>
      <c r="F77" s="345">
        <v>0.27946269487750586</v>
      </c>
      <c r="G77" s="312"/>
      <c r="H77" s="299">
        <v>-14.692078765371885</v>
      </c>
      <c r="I77" s="345">
        <v>-0.67278221012534778</v>
      </c>
      <c r="J77" s="312"/>
      <c r="K77" s="299">
        <v>-82.877999999999957</v>
      </c>
      <c r="L77" s="345">
        <v>0.84583518930957591</v>
      </c>
      <c r="M77" s="312"/>
    </row>
    <row r="78" spans="2:13" s="213" customFormat="1" ht="13.5" customHeight="1">
      <c r="B78" s="274" t="s">
        <v>185</v>
      </c>
      <c r="C78" s="68">
        <v>-21.9</v>
      </c>
      <c r="D78" s="283"/>
      <c r="E78" s="299">
        <v>-3.5500000000000043</v>
      </c>
      <c r="F78" s="345">
        <v>-0.83789954337899519</v>
      </c>
      <c r="G78" s="312"/>
      <c r="H78" s="299">
        <v>0</v>
      </c>
      <c r="I78" s="345">
        <v>-1</v>
      </c>
      <c r="J78" s="312"/>
      <c r="K78" s="299">
        <v>-12.100000000000009</v>
      </c>
      <c r="L78" s="345">
        <v>-0.44748858447488538</v>
      </c>
      <c r="M78" s="312"/>
    </row>
    <row r="79" spans="2:13">
      <c r="B79" s="278" t="s">
        <v>186</v>
      </c>
      <c r="C79" s="289">
        <v>36.4</v>
      </c>
      <c r="D79" s="290"/>
      <c r="E79" s="289">
        <v>96.712056414791178</v>
      </c>
      <c r="F79" s="325">
        <v>1.6569246267799773</v>
      </c>
      <c r="G79" s="324"/>
      <c r="H79" s="289">
        <v>85.71425135934102</v>
      </c>
      <c r="I79" s="325">
        <v>1.3547871252566215</v>
      </c>
      <c r="J79" s="324"/>
      <c r="K79" s="289">
        <v>167.54270033004769</v>
      </c>
      <c r="L79" s="325">
        <v>3.6028214376386734</v>
      </c>
      <c r="M79" s="324"/>
    </row>
    <row r="80" spans="2:13" s="63" customFormat="1" ht="13.5" customHeight="1">
      <c r="B80" s="281"/>
      <c r="C80" s="291"/>
      <c r="D80" s="291"/>
      <c r="E80" s="291"/>
      <c r="F80" s="63" t="s">
        <v>188</v>
      </c>
      <c r="I80" s="63" t="s">
        <v>188</v>
      </c>
      <c r="L80" s="63" t="s">
        <v>188</v>
      </c>
    </row>
    <row r="81" spans="2:13" s="63" customFormat="1" ht="13.5" customHeight="1">
      <c r="B81" s="279"/>
      <c r="C81" s="21"/>
      <c r="D81" s="292"/>
      <c r="E81" s="301"/>
      <c r="F81" s="63" t="s">
        <v>188</v>
      </c>
      <c r="I81" s="63" t="s">
        <v>188</v>
      </c>
      <c r="L81" s="63" t="s">
        <v>188</v>
      </c>
    </row>
    <row r="82" spans="2:13">
      <c r="B82" s="273" t="s">
        <v>154</v>
      </c>
      <c r="C82" s="286"/>
      <c r="D82" s="94"/>
      <c r="E82" s="300"/>
      <c r="F82" s="94" t="s">
        <v>188</v>
      </c>
      <c r="G82" s="141"/>
      <c r="H82" s="94"/>
      <c r="I82" s="94"/>
      <c r="J82" s="141"/>
      <c r="K82" s="94"/>
      <c r="L82" s="94"/>
      <c r="M82" s="141"/>
    </row>
    <row r="83" spans="2:13">
      <c r="B83" s="280" t="s">
        <v>108</v>
      </c>
      <c r="C83" s="293">
        <v>3.9</v>
      </c>
      <c r="D83" s="294"/>
      <c r="E83" s="302">
        <v>4.1016211102312043</v>
      </c>
      <c r="F83" s="103"/>
      <c r="G83" s="104"/>
      <c r="H83" s="122">
        <v>3.8246700181744222</v>
      </c>
      <c r="I83" s="150"/>
      <c r="J83" s="104"/>
      <c r="K83" s="122">
        <v>4.4717737255726933</v>
      </c>
      <c r="L83" s="212"/>
      <c r="M83" s="105"/>
    </row>
    <row r="84" spans="2:13" s="49" customFormat="1">
      <c r="B84" s="330"/>
      <c r="C84" s="331"/>
      <c r="D84" s="332"/>
      <c r="E84" s="329"/>
      <c r="F84" s="107"/>
      <c r="G84" s="107"/>
      <c r="H84" s="21"/>
      <c r="I84" s="137"/>
      <c r="J84" s="107"/>
      <c r="K84" s="21"/>
      <c r="L84" s="137"/>
      <c r="M84" s="240"/>
    </row>
    <row r="85" spans="2:13">
      <c r="B85" s="1" t="s">
        <v>34</v>
      </c>
      <c r="D85" s="26"/>
      <c r="H85" s="25"/>
      <c r="I85" s="35"/>
      <c r="J85" s="35"/>
      <c r="K85" s="25"/>
      <c r="L85" s="25"/>
      <c r="M85" s="35"/>
    </row>
    <row r="86" spans="2:13" ht="51.75" customHeight="1">
      <c r="B86" s="356" t="s">
        <v>33</v>
      </c>
      <c r="C86" s="356"/>
      <c r="D86" s="356"/>
      <c r="E86" s="356"/>
      <c r="F86" s="356"/>
      <c r="G86" s="356"/>
      <c r="H86" s="356"/>
      <c r="I86" s="356"/>
      <c r="J86" s="356"/>
      <c r="K86" s="356"/>
      <c r="L86" s="356"/>
      <c r="M86" s="356"/>
    </row>
    <row r="88" spans="2:13">
      <c r="B88" s="1" t="s">
        <v>45</v>
      </c>
      <c r="H88"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6:M86"/>
    <mergeCell ref="H8:H9"/>
    <mergeCell ref="K8:K9"/>
    <mergeCell ref="F8:F9"/>
    <mergeCell ref="D8:D9"/>
    <mergeCell ref="E8:E9"/>
    <mergeCell ref="I8:I9"/>
    <mergeCell ref="C8:C9"/>
    <mergeCell ref="G8:G9"/>
    <mergeCell ref="J8:J9"/>
  </mergeCells>
  <phoneticPr fontId="3" type="noConversion"/>
  <conditionalFormatting sqref="J19:J21 G19:G21 G24:G28 J24:J28 I34:J35 F34:G35 I37:J39 F37:G39 G31:G33 G14:G16 J31:J33 J14:J16">
    <cfRule type="cellIs" dxfId="149" priority="83" stopIfTrue="1" operator="equal">
      <formula>-1</formula>
    </cfRule>
    <cfRule type="cellIs" dxfId="148" priority="84" stopIfTrue="1" operator="equal">
      <formula>#DIV/0!</formula>
    </cfRule>
  </conditionalFormatting>
  <conditionalFormatting sqref="I83:J84 F83:G84">
    <cfRule type="cellIs" dxfId="147" priority="29" stopIfTrue="1" operator="equal">
      <formula>-1</formula>
    </cfRule>
    <cfRule type="cellIs" dxfId="146" priority="30" stopIfTrue="1" operator="equal">
      <formula>#DIV/0!</formula>
    </cfRule>
  </conditionalFormatting>
  <conditionalFormatting sqref="G72">
    <cfRule type="cellIs" dxfId="145" priority="19" stopIfTrue="1" operator="equal">
      <formula>-1</formula>
    </cfRule>
    <cfRule type="cellIs" dxfId="144" priority="20" stopIfTrue="1" operator="equal">
      <formula>#DIV/0!</formula>
    </cfRule>
  </conditionalFormatting>
  <conditionalFormatting sqref="J72">
    <cfRule type="cellIs" dxfId="143" priority="11" stopIfTrue="1" operator="equal">
      <formula>-1</formula>
    </cfRule>
    <cfRule type="cellIs" dxfId="142" priority="12" stopIfTrue="1" operator="equal">
      <formula>#DIV/0!</formula>
    </cfRule>
  </conditionalFormatting>
  <conditionalFormatting sqref="F48:G65 F67:G67 F41:F47 G40:G47">
    <cfRule type="cellIs" dxfId="141" priority="25" stopIfTrue="1" operator="equal">
      <formula>-1</formula>
    </cfRule>
    <cfRule type="cellIs" dxfId="140" priority="26" stopIfTrue="1" operator="equal">
      <formula>#DIV/0!</formula>
    </cfRule>
  </conditionalFormatting>
  <conditionalFormatting sqref="F40">
    <cfRule type="cellIs" dxfId="139" priority="23" stopIfTrue="1" operator="equal">
      <formula>-1</formula>
    </cfRule>
    <cfRule type="cellIs" dxfId="138" priority="24" stopIfTrue="1" operator="equal">
      <formula>#DIV/0!</formula>
    </cfRule>
  </conditionalFormatting>
  <conditionalFormatting sqref="G73:G79 F69:G69">
    <cfRule type="cellIs" dxfId="137" priority="21" stopIfTrue="1" operator="equal">
      <formula>-1</formula>
    </cfRule>
    <cfRule type="cellIs" dxfId="136" priority="22" stopIfTrue="1" operator="equal">
      <formula>#DIV/0!</formula>
    </cfRule>
  </conditionalFormatting>
  <conditionalFormatting sqref="L40">
    <cfRule type="cellIs" dxfId="135" priority="7" stopIfTrue="1" operator="equal">
      <formula>-1</formula>
    </cfRule>
    <cfRule type="cellIs" dxfId="134" priority="8" stopIfTrue="1" operator="equal">
      <formula>#DIV/0!</formula>
    </cfRule>
  </conditionalFormatting>
  <conditionalFormatting sqref="M72">
    <cfRule type="cellIs" dxfId="133" priority="3" stopIfTrue="1" operator="equal">
      <formula>-1</formula>
    </cfRule>
    <cfRule type="cellIs" dxfId="132" priority="4" stopIfTrue="1" operator="equal">
      <formula>#DIV/0!</formula>
    </cfRule>
  </conditionalFormatting>
  <conditionalFormatting sqref="I48:J65 I67:J67 I41:I47 J40:J47">
    <cfRule type="cellIs" dxfId="131" priority="17" stopIfTrue="1" operator="equal">
      <formula>-1</formula>
    </cfRule>
    <cfRule type="cellIs" dxfId="130" priority="18" stopIfTrue="1" operator="equal">
      <formula>#DIV/0!</formula>
    </cfRule>
  </conditionalFormatting>
  <conditionalFormatting sqref="I40">
    <cfRule type="cellIs" dxfId="129" priority="15" stopIfTrue="1" operator="equal">
      <formula>-1</formula>
    </cfRule>
    <cfRule type="cellIs" dxfId="128" priority="16" stopIfTrue="1" operator="equal">
      <formula>#DIV/0!</formula>
    </cfRule>
  </conditionalFormatting>
  <conditionalFormatting sqref="J73:J79 I69:J69">
    <cfRule type="cellIs" dxfId="127" priority="13" stopIfTrue="1" operator="equal">
      <formula>-1</formula>
    </cfRule>
    <cfRule type="cellIs" dxfId="126" priority="14" stopIfTrue="1" operator="equal">
      <formula>#DIV/0!</formula>
    </cfRule>
  </conditionalFormatting>
  <conditionalFormatting sqref="L48:M65 L67:M67 L41:L47 M40:M47">
    <cfRule type="cellIs" dxfId="125" priority="9" stopIfTrue="1" operator="equal">
      <formula>-1</formula>
    </cfRule>
    <cfRule type="cellIs" dxfId="124" priority="10" stopIfTrue="1" operator="equal">
      <formula>#DIV/0!</formula>
    </cfRule>
  </conditionalFormatting>
  <conditionalFormatting sqref="M73:M79 L69:M69">
    <cfRule type="cellIs" dxfId="123" priority="5" stopIfTrue="1" operator="equal">
      <formula>-1</formula>
    </cfRule>
    <cfRule type="cellIs" dxfId="122" priority="6" stopIfTrue="1" operator="equal">
      <formula>#DIV/0!</formula>
    </cfRule>
  </conditionalFormatting>
  <conditionalFormatting sqref="L14:L33 I14:I33 F14:F33">
    <cfRule type="cellIs" dxfId="121" priority="1" stopIfTrue="1" operator="equal">
      <formula>-1</formula>
    </cfRule>
    <cfRule type="cellIs" dxfId="12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HF r:id="rId3"/>
</worksheet>
</file>

<file path=xl/worksheets/sheet3.xml><?xml version="1.0" encoding="utf-8"?>
<worksheet xmlns="http://schemas.openxmlformats.org/spreadsheetml/2006/main" xmlns:r="http://schemas.openxmlformats.org/officeDocument/2006/relationships">
  <sheetPr>
    <tabColor rgb="FFFFCC00"/>
    <pageSetUpPr fitToPage="1"/>
  </sheetPr>
  <dimension ref="A2:AL93"/>
  <sheetViews>
    <sheetView showGridLines="0" tabSelected="1" topLeftCell="A18" zoomScale="80" zoomScaleNormal="80" workbookViewId="0">
      <selection activeCell="F72" sqref="F72"/>
    </sheetView>
  </sheetViews>
  <sheetFormatPr defaultRowHeight="12"/>
  <cols>
    <col min="1" max="1" width="3" style="1" customWidth="1"/>
    <col min="2" max="2" width="60.28515625" style="1" customWidth="1"/>
    <col min="3" max="5" width="17.7109375" style="1" customWidth="1"/>
    <col min="6" max="7" width="9.140625" style="1" customWidth="1"/>
    <col min="8" max="8" width="17.7109375" style="1" customWidth="1"/>
    <col min="9" max="9" width="9.140625" style="1" customWidth="1"/>
    <col min="10" max="10" width="9.5703125" style="35" customWidth="1"/>
    <col min="11" max="11" width="17.28515625" style="35" customWidth="1"/>
    <col min="12" max="12" width="9.140625" style="1" customWidth="1"/>
    <col min="13" max="13" width="10"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18" ht="18">
      <c r="B2" s="355" t="s">
        <v>60</v>
      </c>
      <c r="C2" s="355"/>
      <c r="D2" s="355"/>
      <c r="E2" s="355"/>
      <c r="F2" s="355"/>
      <c r="G2" s="355"/>
      <c r="H2" s="355"/>
      <c r="I2" s="355"/>
      <c r="J2" s="355"/>
      <c r="K2" s="355"/>
      <c r="L2" s="355"/>
      <c r="M2" s="355"/>
      <c r="N2" s="355"/>
      <c r="O2" s="355"/>
      <c r="P2" s="355"/>
      <c r="Q2" s="355"/>
      <c r="R2" s="355"/>
    </row>
    <row r="3" spans="2:18" ht="18.75" thickBot="1">
      <c r="B3" s="65"/>
      <c r="C3" s="125"/>
      <c r="D3" s="125"/>
      <c r="E3" s="78"/>
      <c r="F3" s="125"/>
      <c r="G3" s="65"/>
      <c r="H3" s="65"/>
      <c r="I3" s="125"/>
      <c r="J3" s="76"/>
      <c r="K3" s="78"/>
      <c r="L3" s="125"/>
      <c r="M3" s="65"/>
      <c r="N3" s="76"/>
      <c r="O3" s="78"/>
      <c r="P3" s="65"/>
      <c r="Q3" s="78"/>
      <c r="R3" s="76"/>
    </row>
    <row r="4" spans="2:18" ht="19.5" thickTop="1" thickBot="1">
      <c r="B4" s="43" t="s">
        <v>32</v>
      </c>
      <c r="C4" s="48"/>
      <c r="D4" s="125"/>
      <c r="E4" s="48"/>
      <c r="F4" s="48"/>
      <c r="G4" s="48"/>
      <c r="H4" s="39"/>
      <c r="I4" s="48"/>
      <c r="J4" s="31"/>
      <c r="K4" s="31"/>
      <c r="L4" s="48"/>
      <c r="M4" s="40"/>
      <c r="N4" s="36"/>
      <c r="O4" s="36"/>
      <c r="P4" s="40"/>
      <c r="Q4" s="64"/>
      <c r="R4" s="36"/>
    </row>
    <row r="5" spans="2:18" ht="12.75" thickTop="1"/>
    <row r="6" spans="2:18">
      <c r="B6" s="27"/>
      <c r="C6" s="27"/>
      <c r="D6" s="27"/>
      <c r="E6" s="27"/>
      <c r="F6" s="27"/>
      <c r="G6" s="27"/>
      <c r="H6" s="41"/>
      <c r="I6" s="27"/>
      <c r="J6" s="28"/>
      <c r="K6" s="28"/>
      <c r="L6" s="27"/>
      <c r="M6" s="29"/>
      <c r="N6" s="29"/>
      <c r="O6" s="29"/>
      <c r="P6" s="30"/>
      <c r="Q6" s="30"/>
      <c r="R6" s="30"/>
    </row>
    <row r="7" spans="2:18" ht="12" customHeight="1">
      <c r="C7" s="359" t="s">
        <v>112</v>
      </c>
      <c r="D7" s="359" t="s">
        <v>113</v>
      </c>
      <c r="E7" s="357" t="s">
        <v>61</v>
      </c>
      <c r="F7" s="352" t="s">
        <v>94</v>
      </c>
      <c r="G7" s="352" t="s">
        <v>95</v>
      </c>
      <c r="H7" s="357" t="s">
        <v>62</v>
      </c>
      <c r="I7" s="352" t="s">
        <v>94</v>
      </c>
      <c r="J7" s="352" t="s">
        <v>95</v>
      </c>
      <c r="K7" s="357" t="s">
        <v>63</v>
      </c>
      <c r="L7" s="352" t="s">
        <v>94</v>
      </c>
      <c r="M7" s="352" t="s">
        <v>95</v>
      </c>
      <c r="N7" s="1"/>
      <c r="O7" s="1"/>
      <c r="R7" s="1"/>
    </row>
    <row r="8" spans="2:18" ht="21" customHeight="1">
      <c r="C8" s="360"/>
      <c r="D8" s="360"/>
      <c r="E8" s="358"/>
      <c r="F8" s="353"/>
      <c r="G8" s="353"/>
      <c r="H8" s="358"/>
      <c r="I8" s="353"/>
      <c r="J8" s="353"/>
      <c r="K8" s="358"/>
      <c r="L8" s="353"/>
      <c r="M8" s="353"/>
      <c r="N8" s="1"/>
      <c r="O8" s="1"/>
      <c r="R8" s="1"/>
    </row>
    <row r="9" spans="2:18" ht="21" customHeight="1">
      <c r="C9" s="259"/>
      <c r="D9" s="260"/>
      <c r="E9" s="260"/>
      <c r="F9" s="261"/>
      <c r="G9" s="261"/>
      <c r="H9" s="259"/>
      <c r="I9" s="261"/>
      <c r="J9" s="261"/>
      <c r="K9" s="259"/>
      <c r="L9" s="259"/>
      <c r="M9" s="261"/>
      <c r="N9" s="1"/>
      <c r="O9" s="1"/>
      <c r="R9" s="1"/>
    </row>
    <row r="10" spans="2:18">
      <c r="B10" s="12" t="s">
        <v>28</v>
      </c>
      <c r="C10" s="13"/>
      <c r="D10" s="14"/>
      <c r="E10" s="14"/>
      <c r="F10" s="46"/>
      <c r="G10" s="33"/>
      <c r="H10" s="15"/>
      <c r="I10" s="46"/>
      <c r="J10" s="33"/>
      <c r="K10" s="15"/>
      <c r="L10" s="15"/>
      <c r="M10" s="46"/>
      <c r="N10" s="1"/>
      <c r="O10" s="1"/>
      <c r="R10" s="1"/>
    </row>
    <row r="11" spans="2:18" ht="16.5" customHeight="1">
      <c r="B11" s="16"/>
      <c r="C11" s="81"/>
      <c r="D11" s="82"/>
      <c r="E11" s="5"/>
      <c r="F11" s="47"/>
      <c r="G11" s="32"/>
      <c r="H11" s="3"/>
      <c r="I11" s="47"/>
      <c r="J11" s="32"/>
      <c r="K11" s="3"/>
      <c r="L11" s="3"/>
      <c r="M11" s="47"/>
      <c r="N11" s="1"/>
      <c r="O11" s="1"/>
      <c r="R11" s="1"/>
    </row>
    <row r="12" spans="2:18" ht="13.5" customHeight="1">
      <c r="B12" s="17" t="s">
        <v>2</v>
      </c>
      <c r="C12" s="81"/>
      <c r="D12" s="82"/>
      <c r="E12" s="5"/>
      <c r="F12" s="47"/>
      <c r="G12" s="32"/>
      <c r="H12" s="3"/>
      <c r="I12" s="47"/>
      <c r="J12" s="32"/>
      <c r="K12" s="3"/>
      <c r="L12" s="3"/>
      <c r="M12" s="57"/>
      <c r="N12" s="1"/>
      <c r="O12" s="1"/>
      <c r="R12" s="1"/>
    </row>
    <row r="13" spans="2:18" ht="13.5" customHeight="1">
      <c r="B13" s="16" t="s">
        <v>5</v>
      </c>
      <c r="C13" s="9">
        <f>IF(OR('[9]FY 2018'!C18="error",'[9]FY 2018'!C18=0),"",'[9]FY 2018'!C18)</f>
        <v>244700</v>
      </c>
      <c r="D13" s="120"/>
      <c r="E13" s="10">
        <v>198700</v>
      </c>
      <c r="F13" s="88">
        <v>-0.18798528810788717</v>
      </c>
      <c r="G13" s="134"/>
      <c r="H13" s="10">
        <v>173922.90000000002</v>
      </c>
      <c r="I13" s="88">
        <v>-0.28924029423784214</v>
      </c>
      <c r="J13" s="134"/>
      <c r="K13" s="10">
        <v>206509.98632010934</v>
      </c>
      <c r="L13" s="89">
        <v>-0.15606871140126954</v>
      </c>
      <c r="M13" s="142"/>
      <c r="N13" s="1"/>
      <c r="O13" s="1"/>
      <c r="R13" s="1"/>
    </row>
    <row r="14" spans="2:18" ht="13.5" customHeight="1">
      <c r="B14" s="16" t="s">
        <v>4</v>
      </c>
      <c r="C14" s="9">
        <f>IF(OR('[9]FY 2018'!C19="error",'[9]FY 2018'!C19=0),"",'[9]FY 2018'!C19)</f>
        <v>1786600</v>
      </c>
      <c r="D14" s="120"/>
      <c r="E14" s="10">
        <v>1749899.9999999998</v>
      </c>
      <c r="F14" s="88">
        <v>-2.0541811261614362E-2</v>
      </c>
      <c r="G14" s="134"/>
      <c r="H14" s="10">
        <v>1744500</v>
      </c>
      <c r="I14" s="88">
        <v>-2.3564312101197804E-2</v>
      </c>
      <c r="J14" s="134"/>
      <c r="K14" s="10">
        <v>1779790.0136798907</v>
      </c>
      <c r="L14" s="89">
        <v>-3.8117017352006233E-3</v>
      </c>
      <c r="M14" s="142"/>
      <c r="N14" s="1"/>
      <c r="O14" s="1"/>
      <c r="R14" s="1"/>
    </row>
    <row r="15" spans="2:18" s="63" customFormat="1" ht="13.5" customHeight="1">
      <c r="B15" s="111" t="s">
        <v>0</v>
      </c>
      <c r="C15" s="59">
        <f>IF(OR('[9]FY 2018'!C20="error",'[9]FY 2018'!C20=0),"",'[9]FY 2018'!C20)</f>
        <v>2031300</v>
      </c>
      <c r="D15" s="262"/>
      <c r="E15" s="59">
        <v>1948358.3499999999</v>
      </c>
      <c r="F15" s="126">
        <v>-4.0831807217053151E-2</v>
      </c>
      <c r="G15" s="135"/>
      <c r="H15" s="59">
        <v>1941300</v>
      </c>
      <c r="I15" s="126">
        <v>-4.4306601683650859E-2</v>
      </c>
      <c r="J15" s="135"/>
      <c r="K15" s="59">
        <v>1986300</v>
      </c>
      <c r="L15" s="263">
        <v>-2.215330084182543E-2</v>
      </c>
      <c r="M15" s="143"/>
    </row>
    <row r="16" spans="2:18" ht="13.5" customHeight="1">
      <c r="B16" s="16"/>
      <c r="C16" s="9" t="str">
        <f>IF(OR('[9]FY 2018'!C21="error",'[9]FY 2018'!C21=0),"",'[9]FY 2018'!C21)</f>
        <v/>
      </c>
      <c r="D16" s="9"/>
      <c r="E16" s="9"/>
      <c r="F16" s="88" t="s">
        <v>188</v>
      </c>
      <c r="G16" s="136"/>
      <c r="H16" s="9"/>
      <c r="I16" s="88" t="s">
        <v>188</v>
      </c>
      <c r="J16" s="136"/>
      <c r="K16" s="9"/>
      <c r="L16" s="89" t="s">
        <v>188</v>
      </c>
      <c r="M16" s="136"/>
      <c r="N16" s="1"/>
      <c r="O16" s="1"/>
      <c r="R16" s="1"/>
    </row>
    <row r="17" spans="2:18" ht="13.5" customHeight="1">
      <c r="B17" s="17" t="s">
        <v>3</v>
      </c>
      <c r="C17" s="9" t="str">
        <f>IF(OR('[9]FY 2018'!C22="error",'[9]FY 2018'!C22=0),"",'[9]FY 2018'!C22)</f>
        <v/>
      </c>
      <c r="D17" s="9"/>
      <c r="E17" s="9"/>
      <c r="F17" s="88" t="s">
        <v>188</v>
      </c>
      <c r="G17" s="136"/>
      <c r="H17" s="9"/>
      <c r="I17" s="88" t="s">
        <v>188</v>
      </c>
      <c r="J17" s="136"/>
      <c r="K17" s="9"/>
      <c r="L17" s="89" t="s">
        <v>188</v>
      </c>
      <c r="M17" s="136"/>
      <c r="N17" s="1"/>
      <c r="O17" s="1"/>
      <c r="R17" s="1"/>
    </row>
    <row r="18" spans="2:18" ht="13.5" customHeight="1">
      <c r="B18" s="16" t="s">
        <v>6</v>
      </c>
      <c r="C18" s="9">
        <f>IF(OR('[9]FY 2018'!C23="error",'[9]FY 2018'!C23=0),"",'[9]FY 2018'!C23)</f>
        <v>1512200</v>
      </c>
      <c r="D18" s="120"/>
      <c r="E18" s="10">
        <v>1480900</v>
      </c>
      <c r="F18" s="88">
        <v>-2.0698320327998898E-2</v>
      </c>
      <c r="G18" s="134"/>
      <c r="H18" s="10">
        <v>1473900</v>
      </c>
      <c r="I18" s="88">
        <v>-2.5327337653749504E-2</v>
      </c>
      <c r="J18" s="134"/>
      <c r="K18" s="10">
        <v>1497451.0891930223</v>
      </c>
      <c r="L18" s="89">
        <v>-9.7532805230642339E-3</v>
      </c>
      <c r="M18" s="142"/>
      <c r="N18" s="1"/>
      <c r="O18" s="1"/>
      <c r="R18" s="1"/>
    </row>
    <row r="19" spans="2:18" ht="13.5" customHeight="1">
      <c r="B19" s="16" t="s">
        <v>7</v>
      </c>
      <c r="C19" s="9">
        <f>IF(OR('[9]FY 2018'!C24="error",'[9]FY 2018'!C24=0),"",'[9]FY 2018'!C24)</f>
        <v>161900</v>
      </c>
      <c r="D19" s="120"/>
      <c r="E19" s="10">
        <v>184490</v>
      </c>
      <c r="F19" s="88">
        <v>0.13953057442865968</v>
      </c>
      <c r="G19" s="134"/>
      <c r="H19" s="10">
        <v>161900</v>
      </c>
      <c r="I19" s="88">
        <v>0</v>
      </c>
      <c r="J19" s="134"/>
      <c r="K19" s="10">
        <v>191900</v>
      </c>
      <c r="L19" s="89">
        <v>0.18529956763434208</v>
      </c>
      <c r="M19" s="142"/>
      <c r="N19" s="1"/>
      <c r="O19" s="1"/>
      <c r="R19" s="1"/>
    </row>
    <row r="20" spans="2:18" s="63" customFormat="1" ht="13.5" customHeight="1">
      <c r="B20" s="111" t="s">
        <v>8</v>
      </c>
      <c r="C20" s="59">
        <f>IF(OR('[9]FY 2018'!C25="error",'[9]FY 2018'!C25=0),"",'[9]FY 2018'!C25)</f>
        <v>1674100</v>
      </c>
      <c r="D20" s="262"/>
      <c r="E20" s="59">
        <v>1665100</v>
      </c>
      <c r="F20" s="126">
        <v>-5.3760229376978996E-3</v>
      </c>
      <c r="G20" s="135"/>
      <c r="H20" s="59">
        <v>1600120</v>
      </c>
      <c r="I20" s="126">
        <v>-4.419090854787644E-2</v>
      </c>
      <c r="J20" s="135"/>
      <c r="K20" s="59">
        <v>1669100</v>
      </c>
      <c r="L20" s="263">
        <v>-2.9866794098321048E-3</v>
      </c>
      <c r="M20" s="143"/>
    </row>
    <row r="21" spans="2:18" ht="13.5" customHeight="1">
      <c r="B21" s="16"/>
      <c r="C21" s="9" t="str">
        <f>IF(OR('[9]FY 2018'!C26="error",'[9]FY 2018'!C26=0),"",'[9]FY 2018'!C26)</f>
        <v/>
      </c>
      <c r="D21" s="9"/>
      <c r="E21" s="9"/>
      <c r="F21" s="88" t="s">
        <v>188</v>
      </c>
      <c r="G21" s="136"/>
      <c r="H21" s="9"/>
      <c r="I21" s="88" t="s">
        <v>188</v>
      </c>
      <c r="J21" s="136"/>
      <c r="K21" s="9"/>
      <c r="L21" s="89" t="s">
        <v>188</v>
      </c>
      <c r="M21" s="136"/>
      <c r="N21" s="1"/>
      <c r="O21" s="1"/>
      <c r="R21" s="1"/>
    </row>
    <row r="22" spans="2:18" ht="13.5" customHeight="1">
      <c r="B22" s="17" t="s">
        <v>9</v>
      </c>
      <c r="C22" s="9" t="str">
        <f>IF(OR('[9]FY 2018'!C27="error",'[9]FY 2018'!C27=0),"",'[9]FY 2018'!C27)</f>
        <v/>
      </c>
      <c r="D22" s="9"/>
      <c r="E22" s="9"/>
      <c r="F22" s="88" t="s">
        <v>188</v>
      </c>
      <c r="G22" s="136"/>
      <c r="H22" s="9"/>
      <c r="I22" s="88" t="s">
        <v>188</v>
      </c>
      <c r="J22" s="136"/>
      <c r="K22" s="9"/>
      <c r="L22" s="89" t="s">
        <v>188</v>
      </c>
      <c r="M22" s="136"/>
      <c r="N22" s="1"/>
      <c r="O22" s="1"/>
      <c r="R22" s="1"/>
    </row>
    <row r="23" spans="2:18" ht="13.5" customHeight="1">
      <c r="B23" s="16" t="s">
        <v>10</v>
      </c>
      <c r="C23" s="9">
        <f>IF(OR('[9]FY 2018'!C28="error",'[9]FY 2018'!C28=0),"",'[9]FY 2018'!C28)</f>
        <v>1197200</v>
      </c>
      <c r="D23" s="120"/>
      <c r="E23" s="10">
        <v>1154700</v>
      </c>
      <c r="F23" s="88">
        <v>-3.549949883060477E-2</v>
      </c>
      <c r="G23" s="134"/>
      <c r="H23" s="10">
        <v>1143700</v>
      </c>
      <c r="I23" s="88">
        <v>-4.4687604410290627E-2</v>
      </c>
      <c r="J23" s="134"/>
      <c r="K23" s="10">
        <v>1162808.2</v>
      </c>
      <c r="L23" s="89">
        <v>-2.8726862679585685E-2</v>
      </c>
      <c r="M23" s="142"/>
      <c r="N23" s="1"/>
      <c r="O23" s="1"/>
      <c r="R23" s="1"/>
    </row>
    <row r="24" spans="2:18" ht="13.5" customHeight="1">
      <c r="B24" s="16" t="s">
        <v>11</v>
      </c>
      <c r="C24" s="9">
        <f>IF(OR('[9]FY 2018'!C29="error",'[9]FY 2018'!C29=0),"",'[9]FY 2018'!C29)</f>
        <v>105400</v>
      </c>
      <c r="D24" s="120"/>
      <c r="E24" s="10">
        <v>115100</v>
      </c>
      <c r="F24" s="88">
        <v>9.2030360531309308E-2</v>
      </c>
      <c r="G24" s="134"/>
      <c r="H24" s="10">
        <v>105400</v>
      </c>
      <c r="I24" s="88">
        <v>0</v>
      </c>
      <c r="J24" s="134"/>
      <c r="K24" s="10">
        <v>184380</v>
      </c>
      <c r="L24" s="89">
        <v>0.74933586337760905</v>
      </c>
      <c r="M24" s="142"/>
      <c r="N24" s="1"/>
      <c r="O24" s="1"/>
      <c r="R24" s="1"/>
    </row>
    <row r="25" spans="2:18" s="63" customFormat="1" ht="13.5" customHeight="1">
      <c r="B25" s="111" t="s">
        <v>12</v>
      </c>
      <c r="C25" s="59">
        <f>IF(OR('[9]FY 2018'!C30="error",'[9]FY 2018'!C30=0),"",'[9]FY 2018'!C30)</f>
        <v>1302600</v>
      </c>
      <c r="D25" s="215"/>
      <c r="E25" s="115">
        <v>1269500</v>
      </c>
      <c r="F25" s="106">
        <v>-2.5410717027483543E-2</v>
      </c>
      <c r="G25" s="137"/>
      <c r="H25" s="115">
        <v>1258500</v>
      </c>
      <c r="I25" s="106">
        <v>-3.3855366190695513E-2</v>
      </c>
      <c r="J25" s="137"/>
      <c r="K25" s="115">
        <v>1341580</v>
      </c>
      <c r="L25" s="214">
        <v>2.9924765852909596E-2</v>
      </c>
      <c r="M25" s="144"/>
    </row>
    <row r="26" spans="2:18" ht="13.5" customHeight="1">
      <c r="B26" s="109"/>
      <c r="C26" s="11" t="str">
        <f>IF(OR('[9]FY 2018'!C31="error",'[9]FY 2018'!C31=0),"",'[9]FY 2018'!C31)</f>
        <v/>
      </c>
      <c r="D26" s="11"/>
      <c r="E26" s="11"/>
      <c r="F26" s="88" t="s">
        <v>188</v>
      </c>
      <c r="G26" s="134"/>
      <c r="H26" s="11"/>
      <c r="I26" s="88" t="s">
        <v>188</v>
      </c>
      <c r="J26" s="134"/>
      <c r="K26" s="11"/>
      <c r="L26" s="89" t="s">
        <v>188</v>
      </c>
      <c r="M26" s="142"/>
      <c r="N26" s="1"/>
      <c r="O26" s="1"/>
      <c r="R26" s="1"/>
    </row>
    <row r="27" spans="2:18" s="63" customFormat="1" ht="13.5" customHeight="1">
      <c r="B27" s="116" t="s">
        <v>27</v>
      </c>
      <c r="C27" s="60">
        <f>IF(OR('[9]FY 2018'!C32="error",'[9]FY 2018'!C32=0),"",'[9]FY 2018'!C32)</f>
        <v>5008000</v>
      </c>
      <c r="D27" s="262"/>
      <c r="E27" s="59">
        <v>4883000</v>
      </c>
      <c r="F27" s="126">
        <v>-2.4960063897763618E-2</v>
      </c>
      <c r="G27" s="135"/>
      <c r="H27" s="59">
        <v>4867800</v>
      </c>
      <c r="I27" s="126">
        <v>-2.799520766773167E-2</v>
      </c>
      <c r="J27" s="135"/>
      <c r="K27" s="59">
        <v>4938000</v>
      </c>
      <c r="L27" s="263">
        <v>-1.3977635782747577E-2</v>
      </c>
      <c r="M27" s="143"/>
    </row>
    <row r="28" spans="2:18" ht="13.5" customHeight="1">
      <c r="B28" s="17"/>
      <c r="C28" s="72" t="str">
        <f>IF(OR('[9]FY 2018'!C33="error",'[9]FY 2018'!C33=0),"",'[9]FY 2018'!C33)</f>
        <v/>
      </c>
      <c r="D28" s="72"/>
      <c r="E28" s="72"/>
      <c r="F28" s="88" t="s">
        <v>188</v>
      </c>
      <c r="G28" s="138"/>
      <c r="H28" s="72"/>
      <c r="I28" s="88" t="s">
        <v>188</v>
      </c>
      <c r="J28" s="138"/>
      <c r="K28" s="72"/>
      <c r="L28" s="89" t="s">
        <v>188</v>
      </c>
      <c r="M28" s="138"/>
      <c r="N28" s="8"/>
      <c r="O28" s="8"/>
      <c r="P28" s="8"/>
      <c r="Q28" s="8"/>
      <c r="R28" s="8"/>
    </row>
    <row r="29" spans="2:18" s="8" customFormat="1" ht="13.5" customHeight="1">
      <c r="B29" s="17" t="s">
        <v>65</v>
      </c>
      <c r="C29" s="72" t="str">
        <f>IF(OR('[9]FY 2018'!C34="error",'[9]FY 2018'!C34=0),"",'[9]FY 2018'!C34)</f>
        <v/>
      </c>
      <c r="D29" s="72"/>
      <c r="E29" s="72"/>
      <c r="F29" s="88" t="s">
        <v>188</v>
      </c>
      <c r="G29" s="138"/>
      <c r="H29" s="72"/>
      <c r="I29" s="88" t="s">
        <v>188</v>
      </c>
      <c r="J29" s="138"/>
      <c r="K29" s="72"/>
      <c r="L29" s="89" t="s">
        <v>188</v>
      </c>
      <c r="M29" s="138"/>
      <c r="N29" s="49"/>
      <c r="O29" s="49"/>
      <c r="P29" s="49"/>
      <c r="Q29" s="49"/>
      <c r="R29" s="49"/>
    </row>
    <row r="30" spans="2:18" s="49" customFormat="1" ht="13.5" customHeight="1">
      <c r="B30" s="16" t="s">
        <v>66</v>
      </c>
      <c r="C30" s="80">
        <f>IF(OR('[9]FY 2018'!C35="error",'[9]FY 2018'!C35=0),"",'[9]FY 2018'!C35)</f>
        <v>2155400</v>
      </c>
      <c r="D30" s="120"/>
      <c r="E30" s="10">
        <v>2248250</v>
      </c>
      <c r="F30" s="88">
        <v>4.3077850978936683E-2</v>
      </c>
      <c r="G30" s="134"/>
      <c r="H30" s="10">
        <v>2238600</v>
      </c>
      <c r="I30" s="88">
        <v>3.8600723763570599E-2</v>
      </c>
      <c r="J30" s="134"/>
      <c r="K30" s="10">
        <v>2258944.4670398175</v>
      </c>
      <c r="L30" s="89">
        <v>4.8039559728968007E-2</v>
      </c>
      <c r="M30" s="142"/>
      <c r="N30" s="1"/>
      <c r="O30" s="1"/>
      <c r="P30" s="1"/>
      <c r="Q30" s="1"/>
      <c r="R30" s="1"/>
    </row>
    <row r="31" spans="2:18" ht="13.5" customHeight="1">
      <c r="B31" s="16" t="s">
        <v>67</v>
      </c>
      <c r="C31" s="80">
        <f>IF(OR('[9]FY 2018'!C36="error",'[9]FY 2018'!C36=0),"",'[9]FY 2018'!C36)</f>
        <v>515200</v>
      </c>
      <c r="D31" s="120"/>
      <c r="E31" s="10">
        <v>489000</v>
      </c>
      <c r="F31" s="88">
        <v>-5.0854037267080709E-2</v>
      </c>
      <c r="G31" s="134"/>
      <c r="H31" s="10">
        <v>485200.00000000006</v>
      </c>
      <c r="I31" s="88">
        <v>-5.822981366459612E-2</v>
      </c>
      <c r="J31" s="134"/>
      <c r="K31" s="10">
        <v>498917.03641645372</v>
      </c>
      <c r="L31" s="89">
        <v>-3.1605131179243573E-2</v>
      </c>
      <c r="M31" s="142"/>
      <c r="N31" s="1"/>
      <c r="O31" s="1"/>
      <c r="R31" s="1"/>
    </row>
    <row r="32" spans="2:18" ht="13.5" customHeight="1">
      <c r="B32" s="117" t="s">
        <v>68</v>
      </c>
      <c r="C32" s="67">
        <f>IF(OR('[9]FY 2018'!C37="error",'[9]FY 2018'!C37=0),"",'[9]FY 2018'!C37)</f>
        <v>2698800</v>
      </c>
      <c r="D32" s="264"/>
      <c r="E32" s="129">
        <v>2739100</v>
      </c>
      <c r="F32" s="265">
        <v>2.5649666741556221E-2</v>
      </c>
      <c r="G32" s="139"/>
      <c r="H32" s="129">
        <v>2723800</v>
      </c>
      <c r="I32" s="265">
        <v>1.9920617089792536E-2</v>
      </c>
      <c r="J32" s="139"/>
      <c r="K32" s="129">
        <v>2793800</v>
      </c>
      <c r="L32" s="266">
        <v>4.6131955365835475E-2</v>
      </c>
      <c r="M32" s="145"/>
      <c r="N32" s="49"/>
      <c r="O32" s="49"/>
      <c r="P32" s="49"/>
      <c r="Q32" s="49"/>
      <c r="R32" s="49"/>
    </row>
    <row r="33" spans="2:18" s="49" customFormat="1" ht="13.5" customHeight="1">
      <c r="B33" s="22"/>
      <c r="C33" s="90" t="str">
        <f>IF(OR('[9]FY 2018'!C38="error",'[9]FY 2018'!C38=0),"",'[9]FY 2018'!C38)</f>
        <v/>
      </c>
      <c r="D33" s="91"/>
      <c r="E33" s="97"/>
      <c r="F33" s="54" t="s">
        <v>188</v>
      </c>
      <c r="G33" s="134"/>
      <c r="H33" s="97"/>
      <c r="I33" s="54" t="s">
        <v>188</v>
      </c>
      <c r="J33" s="134"/>
      <c r="K33" s="97"/>
      <c r="L33" s="98" t="s">
        <v>188</v>
      </c>
      <c r="M33" s="146"/>
      <c r="N33" s="1"/>
      <c r="O33" s="1"/>
      <c r="P33" s="1"/>
      <c r="Q33" s="1"/>
      <c r="R33" s="1"/>
    </row>
    <row r="34" spans="2:18">
      <c r="B34" s="8"/>
      <c r="C34" s="92" t="str">
        <f>IF(OR('[9]FY 2018'!C39="error",'[9]FY 2018'!C39=0),"",'[9]FY 2018'!C39)</f>
        <v/>
      </c>
      <c r="D34" s="99"/>
      <c r="E34" s="100"/>
      <c r="F34" s="101" t="s">
        <v>188</v>
      </c>
      <c r="G34" s="140"/>
      <c r="H34" s="100"/>
      <c r="I34" s="101" t="s">
        <v>188</v>
      </c>
      <c r="J34" s="140"/>
      <c r="K34" s="100"/>
      <c r="L34" s="102" t="s">
        <v>188</v>
      </c>
      <c r="M34" s="147"/>
      <c r="N34" s="1"/>
      <c r="O34" s="1"/>
      <c r="R34" s="1"/>
    </row>
    <row r="35" spans="2:18">
      <c r="B35" s="12" t="s">
        <v>14</v>
      </c>
      <c r="C35" s="93" t="str">
        <f>IF(OR('[9]FY 2018'!C40="error",'[9]FY 2018'!C40=0),"",'[9]FY 2018'!C40)</f>
        <v/>
      </c>
      <c r="D35" s="94"/>
      <c r="E35" s="94"/>
      <c r="F35" s="94" t="s">
        <v>188</v>
      </c>
      <c r="G35" s="141"/>
      <c r="H35" s="94"/>
      <c r="I35" s="94" t="s">
        <v>188</v>
      </c>
      <c r="J35" s="141"/>
      <c r="K35" s="94"/>
      <c r="L35" s="94" t="s">
        <v>188</v>
      </c>
      <c r="M35" s="141"/>
      <c r="N35" s="1"/>
      <c r="O35" s="1"/>
      <c r="R35" s="1"/>
    </row>
    <row r="36" spans="2:18" ht="15.75" customHeight="1">
      <c r="B36" s="109"/>
      <c r="C36" s="82" t="str">
        <f>IF(OR('[9]FY 2018'!C41="error",'[9]FY 2018'!C41=0),"",'[9]FY 2018'!C41)</f>
        <v/>
      </c>
      <c r="D36" s="95"/>
      <c r="E36" s="11"/>
      <c r="F36" s="88" t="s">
        <v>188</v>
      </c>
      <c r="G36" s="134"/>
      <c r="H36" s="11"/>
      <c r="I36" s="88" t="s">
        <v>188</v>
      </c>
      <c r="J36" s="134"/>
      <c r="K36" s="11"/>
      <c r="L36" s="96" t="s">
        <v>188</v>
      </c>
      <c r="M36" s="142"/>
      <c r="N36" s="1"/>
      <c r="O36" s="1"/>
      <c r="R36" s="1"/>
    </row>
    <row r="37" spans="2:18" ht="13.5" customHeight="1">
      <c r="B37" s="73" t="s">
        <v>22</v>
      </c>
      <c r="C37" s="82" t="str">
        <f>IF(OR('[9]FY 2018'!C42="error",'[9]FY 2018'!C42=0),"",'[9]FY 2018'!C42)</f>
        <v/>
      </c>
      <c r="D37" s="95"/>
      <c r="E37" s="11"/>
      <c r="F37" s="88" t="s">
        <v>188</v>
      </c>
      <c r="G37" s="134"/>
      <c r="H37" s="11"/>
      <c r="I37" s="88" t="s">
        <v>188</v>
      </c>
      <c r="J37" s="134"/>
      <c r="K37" s="11"/>
      <c r="L37" s="96" t="s">
        <v>188</v>
      </c>
      <c r="M37" s="142"/>
      <c r="N37" s="1"/>
      <c r="O37" s="1"/>
      <c r="R37" s="1"/>
    </row>
    <row r="38" spans="2:18" ht="13.5" customHeight="1">
      <c r="B38" s="110" t="s">
        <v>54</v>
      </c>
      <c r="C38" s="95" t="str">
        <f>IF(OR('[9]FY 2018'!C43="error",'[9]FY 2018'!C43=0),"",'[9]FY 2018'!C43)</f>
        <v/>
      </c>
      <c r="D38" s="95"/>
      <c r="E38" s="11"/>
      <c r="F38" s="88" t="s">
        <v>188</v>
      </c>
      <c r="G38" s="134"/>
      <c r="H38" s="11"/>
      <c r="I38" s="88" t="s">
        <v>188</v>
      </c>
      <c r="J38" s="134"/>
      <c r="K38" s="11"/>
      <c r="L38" s="96" t="s">
        <v>188</v>
      </c>
      <c r="M38" s="142"/>
      <c r="N38" s="1"/>
      <c r="O38" s="1"/>
      <c r="R38" s="1"/>
    </row>
    <row r="39" spans="2:18" ht="13.5" customHeight="1">
      <c r="B39" s="61" t="s">
        <v>50</v>
      </c>
      <c r="C39" s="6">
        <f>IF(OR('[9]FY 2018'!C44="error",'[9]FY 2018'!C44=0),"",'[9]FY 2018'!C44)</f>
        <v>581.5</v>
      </c>
      <c r="D39" s="83">
        <f>IF(OR('[9]FY 2018'!D44="error",'[9]FY 2018'!D44=0),"",'[9]FY 2018'!D44)</f>
        <v>596.79503166605616</v>
      </c>
      <c r="E39" s="112">
        <v>582.64695464175372</v>
      </c>
      <c r="F39" s="206">
        <v>1.9724069505653308E-3</v>
      </c>
      <c r="G39" s="55">
        <v>-2.3706760736270982E-2</v>
      </c>
      <c r="H39" s="112">
        <v>581.82727999999997</v>
      </c>
      <c r="I39" s="88">
        <v>5.6282029234733244E-4</v>
      </c>
      <c r="J39" s="55">
        <v>-2.5080221637018507E-2</v>
      </c>
      <c r="K39" s="112">
        <v>585.71998261213184</v>
      </c>
      <c r="L39" s="131">
        <v>7.2570638213789174E-3</v>
      </c>
      <c r="M39" s="57"/>
      <c r="N39" s="1"/>
      <c r="O39" s="1"/>
      <c r="R39" s="1"/>
    </row>
    <row r="40" spans="2:18" ht="13.5" customHeight="1">
      <c r="B40" s="61" t="s">
        <v>51</v>
      </c>
      <c r="C40" s="6">
        <f>IF(OR('[9]FY 2018'!C45="error",'[9]FY 2018'!C45=0),"",'[9]FY 2018'!C45)</f>
        <v>606.79999999999995</v>
      </c>
      <c r="D40" s="83">
        <f>IF(OR('[9]FY 2018'!D45="error",'[9]FY 2018'!D45=0),"",'[9]FY 2018'!D45)</f>
        <v>615.89049521529239</v>
      </c>
      <c r="E40" s="112">
        <v>624.92439542543468</v>
      </c>
      <c r="F40" s="206">
        <v>2.9868812500716491E-2</v>
      </c>
      <c r="G40" s="55">
        <v>1.4668029918182723E-2</v>
      </c>
      <c r="H40" s="112">
        <v>624.36099999999999</v>
      </c>
      <c r="I40" s="88">
        <v>2.8940342781806239E-2</v>
      </c>
      <c r="J40" s="55">
        <v>1.3753264339217752E-2</v>
      </c>
      <c r="K40" s="112">
        <v>630.73749999999995</v>
      </c>
      <c r="L40" s="131">
        <v>3.9448747528015859E-2</v>
      </c>
      <c r="M40" s="57"/>
      <c r="N40" s="1"/>
      <c r="O40" s="1"/>
      <c r="R40" s="1"/>
    </row>
    <row r="41" spans="2:18" ht="13.5" customHeight="1">
      <c r="B41" s="61" t="s">
        <v>52</v>
      </c>
      <c r="C41" s="6">
        <f>IF(OR('[9]FY 2018'!C46="error",'[9]FY 2018'!C46=0),"",'[9]FY 2018'!C46)</f>
        <v>239.6</v>
      </c>
      <c r="D41" s="83">
        <f>IF(OR('[9]FY 2018'!D46="error",'[9]FY 2018'!D46=0),"",'[9]FY 2018'!D46)</f>
        <v>243.84964824391449</v>
      </c>
      <c r="E41" s="112">
        <v>232.8434609747631</v>
      </c>
      <c r="F41" s="206">
        <v>-2.8199244679619873E-2</v>
      </c>
      <c r="G41" s="55">
        <v>-4.5135136951857557E-2</v>
      </c>
      <c r="H41" s="112">
        <v>232.53345622119818</v>
      </c>
      <c r="I41" s="88">
        <v>-2.9493087557603714E-2</v>
      </c>
      <c r="J41" s="55">
        <v>-4.6406431603284948E-2</v>
      </c>
      <c r="K41" s="112">
        <v>235.27191927817358</v>
      </c>
      <c r="L41" s="131">
        <v>-1.8063775967556039E-2</v>
      </c>
      <c r="M41" s="57"/>
      <c r="N41" s="1"/>
      <c r="O41" s="1"/>
      <c r="R41" s="1"/>
    </row>
    <row r="42" spans="2:18" s="63" customFormat="1" ht="13.5" customHeight="1">
      <c r="B42" s="62" t="s">
        <v>56</v>
      </c>
      <c r="C42" s="84">
        <f>IF(OR('[9]FY 2018'!C47="error",'[9]FY 2018'!C47=0),"",'[9]FY 2018'!C47)</f>
        <v>1427.9</v>
      </c>
      <c r="D42" s="151">
        <f>IF(OR('[9]FY 2018'!D47="error",'[9]FY 2018'!D47=0),"",'[9]FY 2018'!D47)</f>
        <v>1456.5351751252631</v>
      </c>
      <c r="E42" s="113">
        <v>1441.121701616325</v>
      </c>
      <c r="F42" s="106">
        <v>9.2595431166921927E-3</v>
      </c>
      <c r="G42" s="152">
        <v>-1.0582287178620642E-2</v>
      </c>
      <c r="H42" s="113">
        <v>1439.1507799999999</v>
      </c>
      <c r="I42" s="106">
        <v>7.8792492471460029E-3</v>
      </c>
      <c r="J42" s="152">
        <v>-1.1935444761070113E-2</v>
      </c>
      <c r="K42" s="113">
        <v>1447.2079324999997</v>
      </c>
      <c r="L42" s="132">
        <v>1.3521908046781661E-2</v>
      </c>
      <c r="M42" s="108"/>
    </row>
    <row r="43" spans="2:18" s="63" customFormat="1" ht="13.5" customHeight="1">
      <c r="B43" s="61" t="s">
        <v>53</v>
      </c>
      <c r="C43" s="6">
        <f>IF(OR('[9]FY 2018'!C48="error",'[9]FY 2018'!C48=0),"",'[9]FY 2018'!C48)</f>
        <v>508.40000000000003</v>
      </c>
      <c r="D43" s="83">
        <f>IF(OR('[9]FY 2018'!D48="error",'[9]FY 2018'!D48=0),"",'[9]FY 2018'!D48)</f>
        <v>483.14163476801281</v>
      </c>
      <c r="E43" s="112">
        <v>460.85746260158396</v>
      </c>
      <c r="F43" s="206">
        <v>-9.3514038942596467E-2</v>
      </c>
      <c r="G43" s="55">
        <v>-4.6123477181031824E-2</v>
      </c>
      <c r="H43" s="112">
        <v>432.29222495472311</v>
      </c>
      <c r="I43" s="88">
        <v>-0.14970058034082789</v>
      </c>
      <c r="J43" s="55">
        <v>-0.10524741846706243</v>
      </c>
      <c r="K43" s="112">
        <v>474.35749999999996</v>
      </c>
      <c r="L43" s="131">
        <v>-6.6960070810385686E-2</v>
      </c>
      <c r="M43" s="57"/>
      <c r="N43" s="1"/>
      <c r="O43" s="1"/>
      <c r="P43" s="1"/>
      <c r="Q43" s="1"/>
      <c r="R43" s="1"/>
    </row>
    <row r="44" spans="2:18" s="63" customFormat="1" ht="13.5" customHeight="1">
      <c r="B44" s="62" t="s">
        <v>57</v>
      </c>
      <c r="C44" s="84">
        <f>IF(OR('[9]FY 2018'!C49="error",'[9]FY 2018'!C49=0),"",'[9]FY 2018'!C49)</f>
        <v>1936.3000000000002</v>
      </c>
      <c r="D44" s="151">
        <f>IF(OR('[9]FY 2018'!D49="error",'[9]FY 2018'!D49=0),"",'[9]FY 2018'!D49)</f>
        <v>1939.676809893276</v>
      </c>
      <c r="E44" s="113">
        <v>1902.4520037555753</v>
      </c>
      <c r="F44" s="106">
        <v>-1.7480760339009915E-2</v>
      </c>
      <c r="G44" s="152">
        <v>-1.919124152427687E-2</v>
      </c>
      <c r="H44" s="113">
        <v>1874.6212195464568</v>
      </c>
      <c r="I44" s="106">
        <v>-3.1853938157074491E-2</v>
      </c>
      <c r="J44" s="152">
        <v>-3.3539396880451711E-2</v>
      </c>
      <c r="K44" s="113">
        <v>1919.7436573058624</v>
      </c>
      <c r="L44" s="132">
        <v>-8.5505049290593993E-3</v>
      </c>
      <c r="M44" s="108"/>
    </row>
    <row r="45" spans="2:18" s="63" customFormat="1" ht="13.5" customHeight="1">
      <c r="B45" s="61" t="s">
        <v>13</v>
      </c>
      <c r="C45" s="6">
        <f>IF(OR('[9]FY 2018'!C50="error",'[9]FY 2018'!C50=0),"",'[9]FY 2018'!C50)</f>
        <v>163.1690234421516</v>
      </c>
      <c r="D45" s="83">
        <f>IF(OR('[9]FY 2018'!D50="error",'[9]FY 2018'!D50=0),"",'[9]FY 2018'!D50)</f>
        <v>200.16174434396623</v>
      </c>
      <c r="E45" s="112">
        <v>195.8091868493299</v>
      </c>
      <c r="F45" s="206">
        <v>0.20003897013424399</v>
      </c>
      <c r="G45" s="55">
        <v>-2.1745201656300117E-2</v>
      </c>
      <c r="H45" s="112">
        <v>174.92249999999999</v>
      </c>
      <c r="I45" s="88">
        <v>7.2032523759115064E-2</v>
      </c>
      <c r="J45" s="55">
        <v>-0.12609424656388923</v>
      </c>
      <c r="K45" s="112">
        <v>216.48932888237232</v>
      </c>
      <c r="L45" s="131">
        <v>0.3267795830078275</v>
      </c>
      <c r="M45" s="57"/>
      <c r="N45" s="1"/>
      <c r="O45" s="1"/>
      <c r="P45" s="1"/>
      <c r="Q45" s="1"/>
      <c r="R45" s="1"/>
    </row>
    <row r="46" spans="2:18" ht="13.5" customHeight="1">
      <c r="B46" s="61" t="s">
        <v>55</v>
      </c>
      <c r="C46" s="6">
        <f>IF(OR('[9]FY 2018'!C51="error",'[9]FY 2018'!C51=0),"",'[9]FY 2018'!C51)</f>
        <v>421.6</v>
      </c>
      <c r="D46" s="6">
        <f>IF(OR('[9]FY 2018'!D51="error",'[9]FY 2018'!D51=0),"",'[9]FY 2018'!D51)</f>
        <v>417.56384375067296</v>
      </c>
      <c r="E46" s="112">
        <v>439.08</v>
      </c>
      <c r="F46" s="206">
        <v>4.1461100569259779E-2</v>
      </c>
      <c r="G46" s="55">
        <v>5.1527823999470312E-2</v>
      </c>
      <c r="H46" s="112">
        <v>431.3566592471667</v>
      </c>
      <c r="I46" s="88">
        <v>2.3141981136543421E-2</v>
      </c>
      <c r="J46" s="55">
        <v>3.3031632654309639E-2</v>
      </c>
      <c r="K46" s="112">
        <v>447.76000000000005</v>
      </c>
      <c r="L46" s="131">
        <v>6.2049335863377575E-2</v>
      </c>
      <c r="M46" s="57"/>
      <c r="N46" s="1"/>
      <c r="O46" s="23"/>
      <c r="R46" s="1"/>
    </row>
    <row r="47" spans="2:18" s="63" customFormat="1" ht="13.5" customHeight="1">
      <c r="B47" s="111" t="s">
        <v>15</v>
      </c>
      <c r="C47" s="85">
        <f>IF(OR('[9]FY 2018'!C52="error",'[9]FY 2018'!C52=0),"",'[9]FY 2018'!C52)</f>
        <v>2521.1</v>
      </c>
      <c r="D47" s="85">
        <f>IF(OR('[9]FY 2018'!D52="error",'[9]FY 2018'!D52=0),"",'[9]FY 2018'!D52)</f>
        <v>2557.4023979879148</v>
      </c>
      <c r="E47" s="85">
        <v>2533.1323799309148</v>
      </c>
      <c r="F47" s="126">
        <v>4.7726706322299695E-3</v>
      </c>
      <c r="G47" s="56">
        <v>-9.4901053021984039E-3</v>
      </c>
      <c r="H47" s="85">
        <v>2500.3259074960542</v>
      </c>
      <c r="I47" s="126">
        <v>-8.2400906366053572E-3</v>
      </c>
      <c r="J47" s="56">
        <v>-2.2318150063817321E-2</v>
      </c>
      <c r="K47" s="85">
        <v>2558.5345692444248</v>
      </c>
      <c r="L47" s="258">
        <v>1.4848506304559583E-2</v>
      </c>
      <c r="M47" s="108"/>
    </row>
    <row r="48" spans="2:18" ht="13.5" customHeight="1">
      <c r="B48" s="73"/>
      <c r="C48" s="84" t="str">
        <f>IF(OR('[9]FY 2018'!C53="error",'[9]FY 2018'!C53=0),"",'[9]FY 2018'!C53)</f>
        <v/>
      </c>
      <c r="D48" s="6" t="str">
        <f>IF(OR('[9]FY 2018'!D53="error",'[9]FY 2018'!D53=0),"",'[9]FY 2018'!D53)</f>
        <v/>
      </c>
      <c r="E48" s="84"/>
      <c r="F48" s="206" t="s">
        <v>188</v>
      </c>
      <c r="G48" s="55" t="s">
        <v>188</v>
      </c>
      <c r="H48" s="84"/>
      <c r="I48" s="88" t="s">
        <v>188</v>
      </c>
      <c r="J48" s="55" t="s">
        <v>188</v>
      </c>
      <c r="K48" s="84"/>
      <c r="L48" s="131" t="s">
        <v>188</v>
      </c>
      <c r="M48" s="57"/>
      <c r="N48" s="1"/>
      <c r="O48" s="1"/>
      <c r="R48" s="1"/>
    </row>
    <row r="49" spans="2:18" s="63" customFormat="1" ht="13.5" customHeight="1">
      <c r="B49" s="73" t="s">
        <v>16</v>
      </c>
      <c r="C49" s="84">
        <f>IF(OR('[9]FY 2018'!C54="error",'[9]FY 2018'!C54=0),"",'[9]FY 2018'!C54)</f>
        <v>2521.1</v>
      </c>
      <c r="D49" s="84">
        <f>IF(OR('[9]FY 2018'!D54="error",'[9]FY 2018'!D54=0),"",'[9]FY 2018'!D54)</f>
        <v>2557.4023979879148</v>
      </c>
      <c r="E49" s="84">
        <v>2533.1323799309148</v>
      </c>
      <c r="F49" s="106">
        <v>4.7726706322299695E-3</v>
      </c>
      <c r="G49" s="152">
        <v>-9.4901053021984039E-3</v>
      </c>
      <c r="H49" s="84">
        <v>2500.3259074960542</v>
      </c>
      <c r="I49" s="106">
        <v>-8.2400906366053572E-3</v>
      </c>
      <c r="J49" s="152">
        <v>-2.2318150063817321E-2</v>
      </c>
      <c r="K49" s="84">
        <v>2558.5345692444248</v>
      </c>
      <c r="L49" s="132">
        <v>1.4848506304559583E-2</v>
      </c>
      <c r="M49" s="108"/>
    </row>
    <row r="50" spans="2:18" ht="13.5" customHeight="1">
      <c r="B50" s="16" t="s">
        <v>19</v>
      </c>
      <c r="C50" s="6">
        <f>IF(OR('[9]FY 2018'!C55="error",'[9]FY 2018'!C55=0),"",'[9]FY 2018'!C55)</f>
        <v>-1311.1999999999998</v>
      </c>
      <c r="D50" s="83">
        <f>IF(OR('[9]FY 2018'!D55="error",'[9]FY 2018'!D55=0),"",'[9]FY 2018'!D55)</f>
        <v>-1335.9825095326746</v>
      </c>
      <c r="E50" s="112">
        <v>-1212.6576835161234</v>
      </c>
      <c r="F50" s="206">
        <v>-7.5154298721687329E-2</v>
      </c>
      <c r="G50" s="55">
        <v>-9.2310210003939464E-2</v>
      </c>
      <c r="H50" s="112">
        <v>-1195.9598074817113</v>
      </c>
      <c r="I50" s="88">
        <v>-8.7889103506931465E-2</v>
      </c>
      <c r="J50" s="55">
        <v>-0.10480878383650627</v>
      </c>
      <c r="K50" s="112">
        <v>-1229.3758605219459</v>
      </c>
      <c r="L50" s="131">
        <v>-6.2404011194366893E-2</v>
      </c>
      <c r="M50" s="57"/>
      <c r="N50" s="1"/>
      <c r="O50" s="1"/>
      <c r="R50" s="1"/>
    </row>
    <row r="51" spans="2:18" s="63" customFormat="1" ht="13.5" customHeight="1">
      <c r="B51" s="118" t="s">
        <v>20</v>
      </c>
      <c r="C51" s="86">
        <f>IF(OR('[9]FY 2018'!C56="error",'[9]FY 2018'!C56=0),"",'[9]FY 2018'!C56)</f>
        <v>1209.9000000000001</v>
      </c>
      <c r="D51" s="86">
        <f>IF(OR('[9]FY 2018'!D56="error",'[9]FY 2018'!D56=0),"",'[9]FY 2018'!D56)</f>
        <v>1221.4198884552402</v>
      </c>
      <c r="E51" s="85">
        <v>1320.4746964147914</v>
      </c>
      <c r="F51" s="126">
        <v>9.1391599648558808E-2</v>
      </c>
      <c r="G51" s="56">
        <v>8.1098080108084947E-2</v>
      </c>
      <c r="H51" s="85">
        <v>1304.3661000143429</v>
      </c>
      <c r="I51" s="126">
        <v>7.8077609731665998E-2</v>
      </c>
      <c r="J51" s="56">
        <v>6.7909661814993694E-2</v>
      </c>
      <c r="K51" s="85">
        <v>1329.1587087224789</v>
      </c>
      <c r="L51" s="258">
        <v>9.856906250308195E-2</v>
      </c>
      <c r="M51" s="128"/>
    </row>
    <row r="52" spans="2:18" s="223" customFormat="1" ht="13.5" customHeight="1">
      <c r="B52" s="244" t="s">
        <v>21</v>
      </c>
      <c r="C52" s="245">
        <f>IF(OR('[9]FY 2018'!C57="error",'[9]FY 2018'!C57=0),"",'[9]FY 2018'!C57)</f>
        <v>0.47990956328586731</v>
      </c>
      <c r="D52" s="245">
        <f>IF(OR('[9]FY 2018'!D57="error",'[9]FY 2018'!D57=0),"",'[9]FY 2018'!D57)</f>
        <v>0.47760176083991146</v>
      </c>
      <c r="E52" s="225">
        <v>0.52105656635666264</v>
      </c>
      <c r="F52" s="246"/>
      <c r="G52" s="247"/>
      <c r="H52" s="225">
        <v>0.51241650152193441</v>
      </c>
      <c r="I52" s="246"/>
      <c r="J52" s="247"/>
      <c r="K52" s="225">
        <v>0.52729112939783385</v>
      </c>
      <c r="L52" s="248">
        <v>8.2495619472683801E-2</v>
      </c>
      <c r="M52" s="226"/>
    </row>
    <row r="53" spans="2:18" ht="13.5" customHeight="1">
      <c r="B53" s="16" t="s">
        <v>1</v>
      </c>
      <c r="C53" s="6">
        <f>IF(OR('[9]FY 2018'!C58="error",'[9]FY 2018'!C58=0),"",'[9]FY 2018'!C58)</f>
        <v>-707.1</v>
      </c>
      <c r="D53" s="120"/>
      <c r="E53" s="112">
        <v>-673.02223038293039</v>
      </c>
      <c r="F53" s="148">
        <v>-5.4079788639591841E-2</v>
      </c>
      <c r="G53" s="55"/>
      <c r="H53" s="112">
        <v>-609.33588090133799</v>
      </c>
      <c r="I53" s="148">
        <v>-0.14358976682875901</v>
      </c>
      <c r="J53" s="55"/>
      <c r="K53" s="112">
        <v>-693.36286826523917</v>
      </c>
      <c r="L53" s="149">
        <v>-2.5491400892144522E-2</v>
      </c>
      <c r="M53" s="153"/>
      <c r="N53" s="1"/>
      <c r="O53" s="1"/>
      <c r="R53" s="1"/>
    </row>
    <row r="54" spans="2:18" ht="13.5" customHeight="1">
      <c r="B54" s="16" t="s">
        <v>17</v>
      </c>
      <c r="C54" s="6">
        <f>IF(OR('[9]FY 2018'!C59="error",'[9]FY 2018'!C59=0),"",'[9]FY 2018'!C59)</f>
        <v>-19.7</v>
      </c>
      <c r="D54" s="120"/>
      <c r="E54" s="112">
        <v>-16.100000000000001</v>
      </c>
      <c r="F54" s="148">
        <v>-0.18274111675126892</v>
      </c>
      <c r="G54" s="55"/>
      <c r="H54" s="112">
        <v>-9.1</v>
      </c>
      <c r="I54" s="148">
        <v>-0.53807106598984777</v>
      </c>
      <c r="J54" s="55"/>
      <c r="K54" s="112">
        <v>-19.7</v>
      </c>
      <c r="L54" s="149">
        <v>0</v>
      </c>
      <c r="M54" s="57"/>
      <c r="N54" s="1"/>
      <c r="O54" s="1"/>
      <c r="R54" s="1"/>
    </row>
    <row r="55" spans="2:18" ht="13.5" customHeight="1">
      <c r="B55" s="16" t="s">
        <v>18</v>
      </c>
      <c r="C55" s="6">
        <f>IF(OR('[9]FY 2018'!C60="error",'[9]FY 2018'!C60=0),"",'[9]FY 2018'!C60)</f>
        <v>-2.7</v>
      </c>
      <c r="D55" s="120"/>
      <c r="E55" s="112">
        <v>-2.9</v>
      </c>
      <c r="F55" s="148">
        <v>7.4074074074073959E-2</v>
      </c>
      <c r="G55" s="55"/>
      <c r="H55" s="112">
        <v>0</v>
      </c>
      <c r="I55" s="148">
        <v>-1</v>
      </c>
      <c r="J55" s="55"/>
      <c r="K55" s="112">
        <v>-5.0999999999999996</v>
      </c>
      <c r="L55" s="149">
        <v>0.88888888888888862</v>
      </c>
      <c r="M55" s="57"/>
      <c r="N55" s="1"/>
      <c r="O55" s="1"/>
      <c r="R55" s="1"/>
    </row>
    <row r="56" spans="2:18" ht="13.5" customHeight="1">
      <c r="B56" s="16" t="s">
        <v>43</v>
      </c>
      <c r="C56" s="68">
        <f>IF(OR('[9]FY 2018'!C61="error",'[9]FY 2018'!C61=0),"",'[9]FY 2018'!C61)</f>
        <v>-31.3</v>
      </c>
      <c r="D56" s="120"/>
      <c r="E56" s="112">
        <v>-6.3104999999999993</v>
      </c>
      <c r="F56" s="148">
        <v>-0.79838658146964858</v>
      </c>
      <c r="G56" s="55"/>
      <c r="H56" s="112">
        <v>0</v>
      </c>
      <c r="I56" s="148">
        <v>-1</v>
      </c>
      <c r="J56" s="55"/>
      <c r="K56" s="112">
        <v>-66.299999999999898</v>
      </c>
      <c r="L56" s="149">
        <v>1.1182108626198048</v>
      </c>
      <c r="M56" s="57"/>
      <c r="N56" s="1"/>
      <c r="O56" s="1"/>
      <c r="R56" s="1"/>
    </row>
    <row r="57" spans="2:18" s="63" customFormat="1" ht="13.5" customHeight="1">
      <c r="B57" s="111" t="s">
        <v>44</v>
      </c>
      <c r="C57" s="85">
        <f>IF(OR('[9]FY 2018'!C62="error",'[9]FY 2018'!C62=0),"",'[9]FY 2018'!C62)</f>
        <v>449.10000000000008</v>
      </c>
      <c r="D57" s="209"/>
      <c r="E57" s="85">
        <v>628.0294928714859</v>
      </c>
      <c r="F57" s="126">
        <v>0.41225431273102298</v>
      </c>
      <c r="G57" s="56"/>
      <c r="H57" s="85">
        <v>601.82130100362781</v>
      </c>
      <c r="I57" s="126">
        <v>0.35331976839133761</v>
      </c>
      <c r="J57" s="56"/>
      <c r="K57" s="85">
        <v>696.26966005907229</v>
      </c>
      <c r="L57" s="258">
        <v>0.56570645392190766</v>
      </c>
      <c r="M57" s="128"/>
    </row>
    <row r="58" spans="2:18" ht="13.5" customHeight="1">
      <c r="B58" s="16" t="s">
        <v>23</v>
      </c>
      <c r="C58" s="6">
        <f>IF(OR('[9]FY 2018'!C63="error",'[9]FY 2018'!C63=0),"",'[9]FY 2018'!C63)</f>
        <v>-224.9</v>
      </c>
      <c r="D58" s="120"/>
      <c r="E58" s="112">
        <v>-260.87818511918414</v>
      </c>
      <c r="F58" s="148">
        <v>-13.077693755517783</v>
      </c>
      <c r="G58" s="54"/>
      <c r="H58" s="112">
        <v>-183.2</v>
      </c>
      <c r="I58" s="148">
        <v>-9.481481481481481</v>
      </c>
      <c r="J58" s="54"/>
      <c r="K58" s="112">
        <v>-378.35450000000003</v>
      </c>
      <c r="L58" s="149">
        <v>-18.516412037037036</v>
      </c>
      <c r="M58" s="57"/>
      <c r="N58" s="1"/>
      <c r="O58" s="1"/>
      <c r="R58" s="1"/>
    </row>
    <row r="59" spans="2:18" ht="13.5" customHeight="1">
      <c r="B59" s="16" t="s">
        <v>29</v>
      </c>
      <c r="C59" s="6">
        <f>IF(OR('[9]FY 2018'!C64="error",'[9]FY 2018'!C64=0),"",'[9]FY 2018'!C64)</f>
        <v>3.5</v>
      </c>
      <c r="D59" s="120"/>
      <c r="E59" s="112">
        <v>32.410499999999999</v>
      </c>
      <c r="F59" s="148">
        <v>-1.1333765432098766</v>
      </c>
      <c r="G59" s="54"/>
      <c r="H59" s="112">
        <v>-49.6</v>
      </c>
      <c r="I59" s="148">
        <v>-0.79588477366255139</v>
      </c>
      <c r="J59" s="54"/>
      <c r="K59" s="112">
        <v>123</v>
      </c>
      <c r="L59" s="149">
        <v>-1.5061728395061729</v>
      </c>
      <c r="M59" s="57"/>
      <c r="N59" s="1"/>
      <c r="O59" s="1"/>
      <c r="R59" s="1"/>
    </row>
    <row r="60" spans="2:18" ht="13.5" customHeight="1">
      <c r="B60" s="16" t="s">
        <v>156</v>
      </c>
      <c r="C60" s="68">
        <f>IF(OR('[9]FY 2018'!C65="error",'[9]FY 2018'!C65=0),"",'[9]FY 2018'!C65)</f>
        <v>-76</v>
      </c>
      <c r="D60" s="120"/>
      <c r="E60" s="112">
        <v>0</v>
      </c>
      <c r="F60" s="148">
        <v>-1</v>
      </c>
      <c r="G60" s="54"/>
      <c r="H60" s="112">
        <v>-31.6</v>
      </c>
      <c r="I60" s="148">
        <v>-0.58421052631578951</v>
      </c>
      <c r="J60" s="54"/>
      <c r="K60" s="112">
        <v>10.8</v>
      </c>
      <c r="L60" s="149">
        <v>-1.1421052631578947</v>
      </c>
      <c r="M60" s="57"/>
      <c r="N60" s="1"/>
      <c r="O60" s="1"/>
      <c r="R60" s="1"/>
    </row>
    <row r="61" spans="2:18" ht="13.5" customHeight="1">
      <c r="B61" s="16" t="s">
        <v>58</v>
      </c>
      <c r="C61" s="6">
        <f>IF(OR('[9]FY 2018'!C66="error",'[9]FY 2018'!C66=0),"",'[9]FY 2018'!C66)</f>
        <v>3.3</v>
      </c>
      <c r="D61" s="120"/>
      <c r="E61" s="112">
        <v>0</v>
      </c>
      <c r="F61" s="148">
        <v>-1</v>
      </c>
      <c r="G61" s="54"/>
      <c r="H61" s="112">
        <v>-1.1000000000000001</v>
      </c>
      <c r="I61" s="148">
        <v>-1.3333333333333335</v>
      </c>
      <c r="J61" s="54"/>
      <c r="K61" s="112">
        <v>9.7354530000000015</v>
      </c>
      <c r="L61" s="149">
        <v>1.9501372727272734</v>
      </c>
      <c r="M61" s="57"/>
      <c r="N61" s="1"/>
      <c r="O61" s="1"/>
      <c r="R61" s="1"/>
    </row>
    <row r="62" spans="2:18" ht="13.5" customHeight="1">
      <c r="B62" s="16" t="s">
        <v>103</v>
      </c>
      <c r="C62" s="68" t="str">
        <f>IF(OR('[9]FY 2018'!C67="error",'[9]FY 2018'!C67=0),"",'[9]FY 2018'!C67)</f>
        <v/>
      </c>
      <c r="D62" s="120"/>
      <c r="E62" s="112">
        <v>0</v>
      </c>
      <c r="F62" s="148">
        <v>-1</v>
      </c>
      <c r="G62" s="54"/>
      <c r="H62" s="112">
        <v>0</v>
      </c>
      <c r="I62" s="148">
        <v>-1</v>
      </c>
      <c r="J62" s="54"/>
      <c r="K62" s="112">
        <v>0</v>
      </c>
      <c r="L62" s="149">
        <v>-1</v>
      </c>
      <c r="M62" s="57"/>
      <c r="N62" s="1"/>
      <c r="O62" s="1"/>
      <c r="R62" s="1"/>
    </row>
    <row r="63" spans="2:18" s="63" customFormat="1" ht="13.5" customHeight="1">
      <c r="B63" s="111" t="s">
        <v>24</v>
      </c>
      <c r="C63" s="85">
        <f>IF(OR('[9]FY 2018'!C68="error",'[9]FY 2018'!C68=0),"",'[9]FY 2018'!C68)</f>
        <v>155.00000000000009</v>
      </c>
      <c r="D63" s="121"/>
      <c r="E63" s="85">
        <v>386.84411282958274</v>
      </c>
      <c r="F63" s="126">
        <v>1.5686860081645602</v>
      </c>
      <c r="G63" s="127"/>
      <c r="H63" s="85">
        <v>273.10854813735159</v>
      </c>
      <c r="I63" s="126">
        <v>0.81346977514841701</v>
      </c>
      <c r="J63" s="127"/>
      <c r="K63" s="205">
        <v>494.36266840914084</v>
      </c>
      <c r="L63" s="258">
        <v>2.2826206401669378</v>
      </c>
      <c r="M63" s="128"/>
    </row>
    <row r="64" spans="2:18" ht="13.5" customHeight="1">
      <c r="B64" s="16" t="s">
        <v>25</v>
      </c>
      <c r="C64" s="6">
        <f>IF(OR('[9]FY 2018'!C69="error",'[9]FY 2018'!C69=0),"",'[9]FY 2018'!C69)</f>
        <v>-41.4</v>
      </c>
      <c r="D64" s="120"/>
      <c r="E64" s="112">
        <v>-104.97059440296717</v>
      </c>
      <c r="F64" s="148">
        <v>1.7623840632359782</v>
      </c>
      <c r="G64" s="54"/>
      <c r="H64" s="112">
        <v>-146.23247731542386</v>
      </c>
      <c r="I64" s="148">
        <v>2.8482230872479963</v>
      </c>
      <c r="J64" s="54"/>
      <c r="K64" s="257">
        <v>-73.307307997084934</v>
      </c>
      <c r="L64" s="149">
        <v>0.92913968413381398</v>
      </c>
      <c r="M64" s="133"/>
      <c r="N64" s="1"/>
      <c r="O64" s="1"/>
      <c r="R64" s="1"/>
    </row>
    <row r="65" spans="1:38" s="63" customFormat="1" ht="13.5" customHeight="1">
      <c r="B65" s="111" t="s">
        <v>26</v>
      </c>
      <c r="C65" s="124">
        <f>IF(OR('[9]FY 2018'!C70="error",'[9]FY 2018'!C70=0),"",'[9]FY 2018'!C70)</f>
        <v>113.60000000000008</v>
      </c>
      <c r="D65" s="121"/>
      <c r="E65" s="85">
        <v>279.48190152561779</v>
      </c>
      <c r="F65" s="126">
        <v>1.4820772782026448</v>
      </c>
      <c r="G65" s="127"/>
      <c r="H65" s="85">
        <v>199.80124014026666</v>
      </c>
      <c r="I65" s="126">
        <v>0.77443374902545892</v>
      </c>
      <c r="J65" s="127"/>
      <c r="K65" s="85">
        <v>348.13019109371697</v>
      </c>
      <c r="L65" s="258">
        <v>2.0917423720578774</v>
      </c>
      <c r="M65" s="128"/>
    </row>
    <row r="66" spans="1:38" ht="13.5" customHeight="1">
      <c r="B66" s="73"/>
      <c r="C66" s="84" t="str">
        <f>IF(OR('[9]FY 2018'!C71="error",'[9]FY 2018'!C71=0),"",'[9]FY 2018'!C71)</f>
        <v/>
      </c>
      <c r="D66" s="6"/>
      <c r="E66" s="84"/>
      <c r="F66" s="206" t="s">
        <v>188</v>
      </c>
      <c r="G66" s="107"/>
      <c r="H66" s="84"/>
      <c r="I66" s="88" t="s">
        <v>188</v>
      </c>
      <c r="J66" s="107"/>
      <c r="K66" s="84"/>
      <c r="L66" s="131" t="s">
        <v>188</v>
      </c>
      <c r="M66" s="108"/>
      <c r="N66" s="1"/>
      <c r="O66" s="1"/>
      <c r="R66" s="1"/>
    </row>
    <row r="67" spans="1:38" s="63" customFormat="1" ht="13.5" customHeight="1">
      <c r="B67" s="273" t="s">
        <v>181</v>
      </c>
      <c r="C67" s="286"/>
      <c r="D67" s="94"/>
      <c r="E67" s="300"/>
      <c r="F67" s="317" t="s">
        <v>188</v>
      </c>
      <c r="G67" s="317"/>
      <c r="H67" s="300"/>
      <c r="I67" s="317" t="s">
        <v>188</v>
      </c>
      <c r="J67" s="317"/>
      <c r="K67" s="300"/>
      <c r="L67" s="317" t="s">
        <v>188</v>
      </c>
      <c r="M67" s="317"/>
    </row>
    <row r="68" spans="1:38" ht="13.5" customHeight="1">
      <c r="B68" s="16" t="s">
        <v>20</v>
      </c>
      <c r="C68" s="6">
        <f>IF(OR('[9]FY 2018'!C73="error",'[9]FY 2018'!C73=0),"",'[9]FY 2018'!C73)</f>
        <v>1209.9000000000001</v>
      </c>
      <c r="D68" s="120"/>
      <c r="E68" s="112">
        <v>1320.4746964147914</v>
      </c>
      <c r="F68" s="148">
        <v>9.1391599648558808E-2</v>
      </c>
      <c r="G68" s="54"/>
      <c r="H68" s="112">
        <v>1304.3661000143429</v>
      </c>
      <c r="I68" s="148">
        <v>7.8077609731665998E-2</v>
      </c>
      <c r="J68" s="54"/>
      <c r="K68" s="112">
        <v>1329.1587087224789</v>
      </c>
      <c r="L68" s="149">
        <v>9.856906250308195E-2</v>
      </c>
      <c r="M68" s="57"/>
      <c r="N68" s="1"/>
      <c r="O68" s="1"/>
      <c r="R68" s="1"/>
    </row>
    <row r="69" spans="1:38" s="8" customFormat="1">
      <c r="B69" s="275" t="s">
        <v>182</v>
      </c>
      <c r="C69" s="68">
        <v>-628.6</v>
      </c>
      <c r="D69" s="243"/>
      <c r="E69" s="249">
        <v>-657.72367001722421</v>
      </c>
      <c r="F69" s="148">
        <v>6.6348362544137673E-2</v>
      </c>
      <c r="G69" s="238"/>
      <c r="H69" s="249">
        <v>-404.82000000000005</v>
      </c>
      <c r="I69" s="148">
        <v>-0.34367704280155642</v>
      </c>
      <c r="J69" s="238"/>
      <c r="K69" s="249">
        <v>-685.72053455084495</v>
      </c>
      <c r="L69" s="149">
        <v>0.11173886924585741</v>
      </c>
      <c r="M69" s="57"/>
      <c r="N69" s="241"/>
      <c r="O69" s="241"/>
      <c r="P69" s="241"/>
      <c r="Q69" s="241"/>
      <c r="R69" s="241"/>
    </row>
    <row r="70" spans="1:38" s="223" customFormat="1">
      <c r="B70" s="276" t="s">
        <v>183</v>
      </c>
      <c r="C70" s="250">
        <f>-C69/C47</f>
        <v>0.24933560747292849</v>
      </c>
      <c r="D70" s="251"/>
      <c r="E70" s="252">
        <v>0.25998478133291447</v>
      </c>
      <c r="F70" s="253"/>
      <c r="G70" s="254"/>
      <c r="H70" s="252">
        <v>0.15976111948871299</v>
      </c>
      <c r="I70" s="253"/>
      <c r="J70" s="254"/>
      <c r="K70" s="252">
        <v>0.27088656889844098</v>
      </c>
      <c r="L70" s="255"/>
      <c r="M70" s="256"/>
      <c r="N70" s="224"/>
      <c r="O70" s="224"/>
      <c r="P70" s="224"/>
      <c r="Q70" s="224"/>
      <c r="R70" s="224"/>
    </row>
    <row r="71" spans="1:38" s="63" customFormat="1" ht="13.5" customHeight="1">
      <c r="B71" s="17" t="s">
        <v>170</v>
      </c>
      <c r="C71" s="84">
        <f>SUM(C68:C69)</f>
        <v>581.30000000000007</v>
      </c>
      <c r="D71" s="215"/>
      <c r="E71" s="84">
        <v>663.81217441863259</v>
      </c>
      <c r="F71" s="106">
        <f>E71/C71-1</f>
        <v>0.14194421885193975</v>
      </c>
      <c r="G71" s="107"/>
      <c r="H71" s="84">
        <v>636.39306100842293</v>
      </c>
      <c r="I71" s="106">
        <v>7.2994538877799497E-2</v>
      </c>
      <c r="J71" s="107"/>
      <c r="K71" s="84">
        <v>917.18</v>
      </c>
      <c r="L71" s="132">
        <v>0.546417130332153</v>
      </c>
      <c r="M71" s="108"/>
    </row>
    <row r="72" spans="1:38" ht="13.5" customHeight="1">
      <c r="B72" s="16" t="s">
        <v>171</v>
      </c>
      <c r="C72" s="68">
        <f>IF(OR('[9]FY 2018'!C78="error",'[9]FY 2018'!C78=0),"",'[9]FY 2018'!C78)</f>
        <v>227</v>
      </c>
      <c r="D72" s="120"/>
      <c r="E72" s="112">
        <v>75.057628533570323</v>
      </c>
      <c r="F72" s="148">
        <v>-0.66934965403713509</v>
      </c>
      <c r="G72" s="54"/>
      <c r="H72" s="112">
        <v>-188.8</v>
      </c>
      <c r="I72" s="148">
        <v>-1.831718061674009</v>
      </c>
      <c r="J72" s="54"/>
      <c r="K72" s="112">
        <v>134</v>
      </c>
      <c r="L72" s="149">
        <v>-0.4096916299559471</v>
      </c>
      <c r="M72" s="57"/>
      <c r="N72" s="37"/>
      <c r="O72" s="37"/>
      <c r="P72" s="53"/>
      <c r="Q72" s="53"/>
      <c r="R72" s="37"/>
    </row>
    <row r="73" spans="1:38" s="49" customFormat="1" ht="13.5" customHeight="1">
      <c r="B73" s="16" t="s">
        <v>175</v>
      </c>
      <c r="C73" s="6">
        <v>-9.5</v>
      </c>
      <c r="D73" s="120"/>
      <c r="E73" s="112">
        <v>-1.458369082611739</v>
      </c>
      <c r="F73" s="148">
        <v>-0.92988610179751274</v>
      </c>
      <c r="G73" s="54"/>
      <c r="H73" s="112">
        <v>68.650184079998354</v>
      </c>
      <c r="I73" s="148">
        <v>-4.3004896192306798</v>
      </c>
      <c r="J73" s="54"/>
      <c r="K73" s="112">
        <v>-106.69091026006222</v>
      </c>
      <c r="L73" s="149">
        <v>4.1293706855798975</v>
      </c>
      <c r="M73" s="57"/>
    </row>
    <row r="74" spans="1:38" ht="13.5" customHeight="1">
      <c r="B74" s="16" t="s">
        <v>172</v>
      </c>
      <c r="C74" s="6">
        <v>-65.099999999999994</v>
      </c>
      <c r="D74" s="120"/>
      <c r="E74" s="112">
        <v>-52</v>
      </c>
      <c r="F74" s="148">
        <v>-0.20122887864823347</v>
      </c>
      <c r="G74" s="54"/>
      <c r="H74" s="112">
        <v>0</v>
      </c>
      <c r="I74" s="148">
        <v>-1</v>
      </c>
      <c r="J74" s="54"/>
      <c r="K74" s="112">
        <v>-69.18668265191792</v>
      </c>
      <c r="L74" s="149">
        <v>6.2775463163101675E-2</v>
      </c>
      <c r="M74" s="57"/>
      <c r="N74" s="1"/>
      <c r="O74" s="1"/>
      <c r="R74" s="1"/>
    </row>
    <row r="75" spans="1:38" ht="13.5" customHeight="1">
      <c r="B75" s="16" t="s">
        <v>173</v>
      </c>
      <c r="C75" s="6">
        <v>-7.4</v>
      </c>
      <c r="D75" s="120"/>
      <c r="E75" s="112">
        <v>0</v>
      </c>
      <c r="F75" s="148">
        <v>-1</v>
      </c>
      <c r="G75" s="54"/>
      <c r="H75" s="112">
        <v>0</v>
      </c>
      <c r="I75" s="148">
        <v>-1</v>
      </c>
      <c r="J75" s="54"/>
      <c r="K75" s="112">
        <v>-25</v>
      </c>
      <c r="L75" s="149">
        <v>2.3783783783783781</v>
      </c>
      <c r="M75" s="57"/>
      <c r="N75" s="1"/>
      <c r="O75" s="1"/>
      <c r="R75" s="1"/>
    </row>
    <row r="76" spans="1:38" ht="13.5" customHeight="1">
      <c r="B76" s="16" t="s">
        <v>150</v>
      </c>
      <c r="C76" s="6">
        <f>IF(OR('[9]FY 2018'!C74="error",'[9]FY 2018'!C74=0),"",'[9]FY 2018'!C74)</f>
        <v>-208.2</v>
      </c>
      <c r="D76" s="120"/>
      <c r="E76" s="112">
        <v>-198.13037499999999</v>
      </c>
      <c r="F76" s="148">
        <v>-4.8365153698366914E-2</v>
      </c>
      <c r="G76" s="54"/>
      <c r="H76" s="112">
        <v>-144.39999999999998</v>
      </c>
      <c r="I76" s="148">
        <v>-0.30643611911623447</v>
      </c>
      <c r="J76" s="54"/>
      <c r="K76" s="112">
        <v>-231.12329999999997</v>
      </c>
      <c r="L76" s="149">
        <v>0.11010230547550415</v>
      </c>
      <c r="M76" s="57"/>
      <c r="N76" s="1"/>
      <c r="O76" s="1"/>
      <c r="R76" s="1"/>
    </row>
    <row r="77" spans="1:38" ht="12" customHeight="1">
      <c r="B77" s="16" t="s">
        <v>174</v>
      </c>
      <c r="C77" s="68">
        <f>IF(OR('[9]FY 2018'!C75="error",'[9]FY 2018'!C75=0),"",'[9]FY 2018'!C75)</f>
        <v>-136.30000000000001</v>
      </c>
      <c r="D77" s="120"/>
      <c r="E77" s="112">
        <v>-102.89999999999999</v>
      </c>
      <c r="F77" s="148">
        <v>-0.24780701754385981</v>
      </c>
      <c r="G77" s="54"/>
      <c r="H77" s="112">
        <v>-90</v>
      </c>
      <c r="I77" s="148">
        <v>-0.3421052631578948</v>
      </c>
      <c r="J77" s="54"/>
      <c r="K77" s="112">
        <v>-115</v>
      </c>
      <c r="L77" s="149">
        <v>-0.15935672514619892</v>
      </c>
      <c r="M77" s="57"/>
      <c r="N77" s="49"/>
      <c r="O77" s="49"/>
      <c r="P77" s="49"/>
      <c r="Q77" s="49"/>
      <c r="R77" s="49"/>
    </row>
    <row r="78" spans="1:38" s="227" customFormat="1">
      <c r="A78" s="228"/>
      <c r="B78" s="229" t="s">
        <v>153</v>
      </c>
      <c r="C78" s="230">
        <f>IF(OR('[9]FY 2018'!C79="error",'[9]FY 2018'!C79=0),"",'[9]FY 2018'!C79)</f>
        <v>381.80000000000007</v>
      </c>
      <c r="D78" s="231"/>
      <c r="E78" s="232">
        <v>419.77730545168788</v>
      </c>
      <c r="F78" s="233">
        <v>9.9469108045279864E-2</v>
      </c>
      <c r="G78" s="234"/>
      <c r="H78" s="232">
        <v>402.36148053951996</v>
      </c>
      <c r="I78" s="233">
        <v>5.3854061130225173E-2</v>
      </c>
      <c r="J78" s="234"/>
      <c r="K78" s="232">
        <v>439.89968255370491</v>
      </c>
      <c r="L78" s="235">
        <v>0.15217308159692222</v>
      </c>
      <c r="M78" s="236"/>
      <c r="N78" s="242"/>
      <c r="O78" s="37"/>
      <c r="P78" s="53"/>
      <c r="Q78" s="53"/>
      <c r="R78" s="37"/>
      <c r="S78" s="20"/>
      <c r="T78" s="20"/>
      <c r="U78" s="20"/>
      <c r="V78" s="20"/>
      <c r="W78" s="20"/>
      <c r="X78" s="20"/>
      <c r="Y78" s="20"/>
      <c r="Z78" s="20"/>
      <c r="AA78" s="20"/>
      <c r="AB78" s="20"/>
      <c r="AC78" s="20"/>
      <c r="AD78" s="20"/>
      <c r="AE78" s="20"/>
      <c r="AF78" s="20"/>
      <c r="AG78" s="20"/>
      <c r="AH78" s="20"/>
      <c r="AI78" s="20"/>
      <c r="AJ78" s="20"/>
      <c r="AK78" s="20"/>
      <c r="AL78" s="20"/>
    </row>
    <row r="79" spans="1:38" s="49" customFormat="1">
      <c r="B79" s="20"/>
      <c r="C79" s="21" t="str">
        <f>IF(OR('[9]FY 2018'!C80="error",'[9]FY 2018'!C80=0),"",'[9]FY 2018'!C80)</f>
        <v/>
      </c>
      <c r="D79" s="237"/>
      <c r="E79" s="21"/>
      <c r="F79" s="238" t="s">
        <v>188</v>
      </c>
      <c r="G79" s="107"/>
      <c r="H79" s="21"/>
      <c r="I79" s="54" t="s">
        <v>188</v>
      </c>
      <c r="J79" s="107"/>
      <c r="K79" s="21"/>
      <c r="L79" s="239" t="s">
        <v>188</v>
      </c>
      <c r="M79" s="240"/>
      <c r="N79" s="241"/>
      <c r="O79" s="241"/>
      <c r="P79" s="241"/>
      <c r="Q79" s="35"/>
      <c r="R79" s="35"/>
    </row>
    <row r="80" spans="1:38" ht="9.75" customHeight="1">
      <c r="B80" s="22"/>
      <c r="C80" s="90" t="str">
        <f>IF(OR('[9]FY 2018'!C83="error",'[9]FY 2018'!C83=0),"",'[9]FY 2018'!C83)</f>
        <v/>
      </c>
      <c r="D80" s="91"/>
      <c r="E80" s="97"/>
      <c r="F80" s="54" t="s">
        <v>188</v>
      </c>
      <c r="G80" s="134"/>
      <c r="H80" s="97"/>
      <c r="I80" s="54" t="s">
        <v>188</v>
      </c>
      <c r="J80" s="134"/>
      <c r="K80" s="97"/>
      <c r="L80" s="98" t="s">
        <v>188</v>
      </c>
      <c r="M80" s="146"/>
      <c r="P80" s="25"/>
      <c r="Q80" s="25"/>
    </row>
    <row r="81" spans="2:18">
      <c r="B81" s="12" t="s">
        <v>154</v>
      </c>
      <c r="C81" s="93" t="str">
        <f>IF(OR('[9]FY 2018'!C84="error",'[9]FY 2018'!C84=0),"",'[9]FY 2018'!C84)</f>
        <v/>
      </c>
      <c r="D81" s="94"/>
      <c r="E81" s="94"/>
      <c r="F81" s="94" t="s">
        <v>188</v>
      </c>
      <c r="G81" s="141"/>
      <c r="H81" s="94"/>
      <c r="I81" s="94"/>
      <c r="J81" s="141"/>
      <c r="K81" s="94"/>
      <c r="L81" s="94"/>
      <c r="M81" s="141"/>
    </row>
    <row r="82" spans="2:18" s="63" customFormat="1">
      <c r="B82" s="208" t="s">
        <v>108</v>
      </c>
      <c r="C82" s="210">
        <f>IF(OR('[9]FY 2018'!C86="error",'[9]FY 2018'!C86=0),"",'[9]FY 2018'!C86)</f>
        <v>3.9</v>
      </c>
      <c r="D82" s="211"/>
      <c r="E82" s="326">
        <v>4.0678600506191289</v>
      </c>
      <c r="F82" s="103"/>
      <c r="G82" s="104"/>
      <c r="H82" s="326">
        <v>3.8246700181744222</v>
      </c>
      <c r="I82" s="150"/>
      <c r="J82" s="104"/>
      <c r="K82" s="326">
        <v>4.4717737255726933</v>
      </c>
      <c r="L82" s="212"/>
      <c r="M82" s="105"/>
      <c r="N82" s="216"/>
      <c r="O82" s="216"/>
      <c r="R82" s="216"/>
    </row>
    <row r="83" spans="2:18">
      <c r="B83" s="207"/>
      <c r="C83" s="20"/>
      <c r="D83" s="21"/>
      <c r="E83" s="21"/>
      <c r="F83" s="34" t="s">
        <v>188</v>
      </c>
      <c r="G83" s="34"/>
      <c r="H83" s="20"/>
      <c r="I83" s="37"/>
      <c r="J83" s="37"/>
      <c r="K83" s="20"/>
      <c r="L83" s="20"/>
      <c r="M83" s="37"/>
    </row>
    <row r="84" spans="2:18">
      <c r="B84" s="44" t="s">
        <v>35</v>
      </c>
      <c r="C84" s="44"/>
      <c r="F84" s="35"/>
      <c r="G84" s="35"/>
      <c r="H84" s="25"/>
      <c r="I84" s="35"/>
      <c r="K84" s="25"/>
      <c r="L84" s="25"/>
      <c r="M84" s="35"/>
    </row>
    <row r="85" spans="2:18">
      <c r="B85" s="1" t="s">
        <v>34</v>
      </c>
      <c r="D85" s="26"/>
      <c r="F85" s="35"/>
      <c r="G85" s="35"/>
      <c r="H85" s="25"/>
      <c r="I85" s="35"/>
      <c r="K85" s="25"/>
      <c r="L85" s="25"/>
      <c r="M85" s="35"/>
    </row>
    <row r="86" spans="2:18" ht="12" customHeight="1">
      <c r="B86" s="356" t="s">
        <v>33</v>
      </c>
      <c r="C86" s="356"/>
      <c r="D86" s="356"/>
      <c r="E86" s="356"/>
      <c r="F86" s="356"/>
      <c r="G86" s="356"/>
      <c r="H86" s="356"/>
      <c r="I86" s="356"/>
      <c r="J86" s="356"/>
      <c r="K86" s="356"/>
      <c r="L86" s="356"/>
      <c r="M86" s="356"/>
    </row>
    <row r="87" spans="2:18">
      <c r="F87" s="35"/>
      <c r="G87" s="35"/>
      <c r="I87" s="38"/>
      <c r="J87" s="38"/>
      <c r="K87" s="1"/>
      <c r="M87" s="38"/>
    </row>
    <row r="88" spans="2:18">
      <c r="B88" s="1" t="s">
        <v>45</v>
      </c>
      <c r="F88" s="35"/>
      <c r="G88" s="35"/>
      <c r="H88" s="24"/>
      <c r="I88" s="38"/>
      <c r="J88" s="38"/>
      <c r="K88" s="1"/>
      <c r="M88" s="38"/>
    </row>
    <row r="89" spans="2:18">
      <c r="F89" s="35"/>
      <c r="G89" s="35"/>
      <c r="H89" s="24"/>
      <c r="I89" s="38"/>
      <c r="J89" s="38"/>
      <c r="K89" s="1"/>
      <c r="M89" s="38"/>
    </row>
    <row r="93" spans="2:18">
      <c r="C93" s="1" t="s">
        <v>176</v>
      </c>
    </row>
  </sheetData>
  <mergeCells count="13">
    <mergeCell ref="B2:R2"/>
    <mergeCell ref="M7:M8"/>
    <mergeCell ref="B86:M86"/>
    <mergeCell ref="C7:C8"/>
    <mergeCell ref="D7:D8"/>
    <mergeCell ref="H7:H8"/>
    <mergeCell ref="I7:I8"/>
    <mergeCell ref="J7:J8"/>
    <mergeCell ref="K7:K8"/>
    <mergeCell ref="L7:L8"/>
    <mergeCell ref="E7:E8"/>
    <mergeCell ref="F7:F8"/>
    <mergeCell ref="G7:G8"/>
  </mergeCells>
  <conditionalFormatting sqref="J66 G66 I69 F69 I72 F72 I76:J77 F76:G77 F78:F79 I78:I79">
    <cfRule type="cellIs" dxfId="119" priority="29" stopIfTrue="1" operator="equal">
      <formula>-1</formula>
    </cfRule>
    <cfRule type="cellIs" dxfId="118" priority="30" stopIfTrue="1" operator="equal">
      <formula>#DIV/0!</formula>
    </cfRule>
  </conditionalFormatting>
  <conditionalFormatting sqref="J72 G72">
    <cfRule type="cellIs" dxfId="117" priority="27" stopIfTrue="1" operator="equal">
      <formula>-1</formula>
    </cfRule>
    <cfRule type="cellIs" dxfId="116" priority="28" stopIfTrue="1" operator="equal">
      <formula>#DIV/0!</formula>
    </cfRule>
  </conditionalFormatting>
  <conditionalFormatting sqref="J78 G78">
    <cfRule type="cellIs" dxfId="115" priority="25" stopIfTrue="1" operator="equal">
      <formula>-1</formula>
    </cfRule>
    <cfRule type="cellIs" dxfId="114" priority="26" stopIfTrue="1" operator="equal">
      <formula>#DIV/0!</formula>
    </cfRule>
  </conditionalFormatting>
  <conditionalFormatting sqref="J79 G79">
    <cfRule type="cellIs" dxfId="113" priority="23" stopIfTrue="1" operator="equal">
      <formula>-1</formula>
    </cfRule>
    <cfRule type="cellIs" dxfId="112" priority="24" stopIfTrue="1" operator="equal">
      <formula>#DIV/0!</formula>
    </cfRule>
  </conditionalFormatting>
  <conditionalFormatting sqref="J69 G69">
    <cfRule type="cellIs" dxfId="111" priority="21" stopIfTrue="1" operator="equal">
      <formula>-1</formula>
    </cfRule>
    <cfRule type="cellIs" dxfId="110" priority="22" stopIfTrue="1" operator="equal">
      <formula>#DIV/0!</formula>
    </cfRule>
  </conditionalFormatting>
  <conditionalFormatting sqref="I70:J70 F70:G70">
    <cfRule type="cellIs" dxfId="109" priority="19" stopIfTrue="1" operator="equal">
      <formula>-1</formula>
    </cfRule>
    <cfRule type="cellIs" dxfId="108" priority="20" stopIfTrue="1" operator="equal">
      <formula>#DIV/0!</formula>
    </cfRule>
  </conditionalFormatting>
  <conditionalFormatting sqref="I80:J80 F80:G80">
    <cfRule type="cellIs" dxfId="107" priority="17" stopIfTrue="1" operator="equal">
      <formula>-1</formula>
    </cfRule>
    <cfRule type="cellIs" dxfId="106" priority="18" stopIfTrue="1" operator="equal">
      <formula>#DIV/0!</formula>
    </cfRule>
  </conditionalFormatting>
  <conditionalFormatting sqref="I82:J82 F82:G82">
    <cfRule type="cellIs" dxfId="105" priority="11" stopIfTrue="1" operator="equal">
      <formula>-1</formula>
    </cfRule>
    <cfRule type="cellIs" dxfId="104" priority="12" stopIfTrue="1" operator="equal">
      <formula>#DIV/0!</formula>
    </cfRule>
  </conditionalFormatting>
  <conditionalFormatting sqref="F13:G13 I13:J13 J18:J20 G18:G20 G23:G27 J23:J27 I33:J34 F33:G34 I36:J39 F36:G39 F83:G83 G30:G32 G14:G15 F14:F32 J30:J32 J14:J15 I14:I32 F40:F66 G40:G65 I40:I66 J40:J65 I68 F68">
    <cfRule type="cellIs" dxfId="103" priority="35" stopIfTrue="1" operator="equal">
      <formula>-1</formula>
    </cfRule>
    <cfRule type="cellIs" dxfId="102" priority="36" stopIfTrue="1" operator="equal">
      <formula>#DIV/0!</formula>
    </cfRule>
  </conditionalFormatting>
  <conditionalFormatting sqref="J68 G68">
    <cfRule type="cellIs" dxfId="101" priority="31" stopIfTrue="1" operator="equal">
      <formula>-1</formula>
    </cfRule>
    <cfRule type="cellIs" dxfId="100" priority="32" stopIfTrue="1" operator="equal">
      <formula>#DIV/0!</formula>
    </cfRule>
  </conditionalFormatting>
  <conditionalFormatting sqref="I71 F71">
    <cfRule type="cellIs" dxfId="99" priority="7" stopIfTrue="1" operator="equal">
      <formula>-1</formula>
    </cfRule>
    <cfRule type="cellIs" dxfId="98" priority="8" stopIfTrue="1" operator="equal">
      <formula>#DIV/0!</formula>
    </cfRule>
  </conditionalFormatting>
  <conditionalFormatting sqref="G71 J71">
    <cfRule type="cellIs" dxfId="97" priority="9" stopIfTrue="1" operator="equal">
      <formula>-1</formula>
    </cfRule>
    <cfRule type="cellIs" dxfId="96" priority="10" stopIfTrue="1" operator="equal">
      <formula>#DIV/0!</formula>
    </cfRule>
  </conditionalFormatting>
  <conditionalFormatting sqref="I74:J75 F74:G75">
    <cfRule type="cellIs" dxfId="95" priority="5" stopIfTrue="1" operator="equal">
      <formula>-1</formula>
    </cfRule>
    <cfRule type="cellIs" dxfId="94" priority="6" stopIfTrue="1" operator="equal">
      <formula>#DIV/0!</formula>
    </cfRule>
  </conditionalFormatting>
  <conditionalFormatting sqref="I73:J73 F73:G73">
    <cfRule type="cellIs" dxfId="93" priority="1" stopIfTrue="1" operator="equal">
      <formula>-1</formula>
    </cfRule>
    <cfRule type="cellIs" dxfId="9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HF r:id="rId2"/>
</worksheet>
</file>

<file path=xl/worksheets/sheet4.xml><?xml version="1.0" encoding="utf-8"?>
<worksheet xmlns="http://schemas.openxmlformats.org/spreadsheetml/2006/main" xmlns:r="http://schemas.openxmlformats.org/officeDocument/2006/relationships">
  <sheetPr>
    <tabColor rgb="FFFFCC00"/>
    <pageSetUpPr fitToPage="1"/>
  </sheetPr>
  <dimension ref="B2:H89"/>
  <sheetViews>
    <sheetView showGridLines="0" topLeftCell="B37" zoomScale="90" workbookViewId="0">
      <selection activeCell="B70" sqref="B70"/>
    </sheetView>
  </sheetViews>
  <sheetFormatPr defaultRowHeight="12"/>
  <cols>
    <col min="1" max="1" width="3" style="1" customWidth="1"/>
    <col min="2" max="2" width="60.855468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c r="B2" s="355" t="s">
        <v>64</v>
      </c>
      <c r="C2" s="355"/>
      <c r="D2" s="355"/>
      <c r="E2" s="355"/>
    </row>
    <row r="3" spans="2:8" ht="18.75" thickBot="1">
      <c r="B3" s="65"/>
      <c r="C3" s="65"/>
      <c r="D3" s="65"/>
      <c r="E3" s="65"/>
    </row>
    <row r="4" spans="2:8" ht="14.25" thickTop="1" thickBot="1">
      <c r="B4" s="43" t="s">
        <v>32</v>
      </c>
      <c r="C4" s="52"/>
      <c r="D4" s="52"/>
      <c r="E4" s="52"/>
    </row>
    <row r="5" spans="2:8" ht="12.75" thickTop="1"/>
    <row r="6" spans="2:8">
      <c r="B6" s="27"/>
      <c r="C6" s="29"/>
      <c r="D6" s="29"/>
      <c r="E6" s="30"/>
    </row>
    <row r="7" spans="2:8">
      <c r="B7" s="29"/>
      <c r="C7" s="29"/>
      <c r="D7" s="29"/>
      <c r="E7" s="30"/>
    </row>
    <row r="8" spans="2:8" ht="12.75" customHeight="1">
      <c r="C8" s="357" t="s">
        <v>69</v>
      </c>
      <c r="D8" s="352"/>
      <c r="E8" s="357" t="s">
        <v>70</v>
      </c>
      <c r="F8" s="352"/>
      <c r="G8" s="357" t="s">
        <v>71</v>
      </c>
      <c r="H8" s="352"/>
    </row>
    <row r="9" spans="2:8" ht="19.5" customHeight="1">
      <c r="C9" s="358"/>
      <c r="D9" s="353"/>
      <c r="E9" s="358"/>
      <c r="F9" s="353"/>
      <c r="G9" s="358"/>
      <c r="H9" s="353"/>
    </row>
    <row r="10" spans="2:8" ht="12" customHeight="1">
      <c r="C10" s="4"/>
      <c r="D10" s="45"/>
      <c r="E10" s="3"/>
      <c r="F10" s="32"/>
      <c r="G10" s="3"/>
      <c r="H10" s="45"/>
    </row>
    <row r="11" spans="2:8" ht="16.5" customHeight="1">
      <c r="B11" s="12" t="s">
        <v>28</v>
      </c>
      <c r="C11" s="14"/>
      <c r="D11" s="46"/>
      <c r="E11" s="15"/>
      <c r="F11" s="33"/>
      <c r="G11" s="15"/>
      <c r="H11" s="46"/>
    </row>
    <row r="12" spans="2:8" ht="12" customHeight="1">
      <c r="B12" s="16"/>
      <c r="C12" s="5"/>
      <c r="D12" s="47"/>
      <c r="E12" s="3"/>
      <c r="F12" s="32"/>
      <c r="G12" s="3"/>
      <c r="H12" s="47"/>
    </row>
    <row r="13" spans="2:8" ht="13.5" customHeight="1">
      <c r="B13" s="17" t="s">
        <v>2</v>
      </c>
      <c r="C13" s="5"/>
      <c r="D13" s="47"/>
      <c r="E13" s="3"/>
      <c r="F13" s="32"/>
      <c r="G13" s="3"/>
      <c r="H13" s="57"/>
    </row>
    <row r="14" spans="2:8" ht="13.5" customHeight="1">
      <c r="B14" s="16" t="s">
        <v>5</v>
      </c>
      <c r="C14" s="10">
        <v>159700</v>
      </c>
      <c r="D14" s="88"/>
      <c r="E14" s="10">
        <v>129699.99999999999</v>
      </c>
      <c r="F14" s="134"/>
      <c r="G14" s="10">
        <v>199700</v>
      </c>
      <c r="H14" s="142"/>
    </row>
    <row r="15" spans="2:8" ht="13.5" customHeight="1">
      <c r="B15" s="16" t="s">
        <v>4</v>
      </c>
      <c r="C15" s="10">
        <v>1726600</v>
      </c>
      <c r="D15" s="88"/>
      <c r="E15" s="10">
        <v>1704500</v>
      </c>
      <c r="F15" s="134"/>
      <c r="G15" s="10">
        <v>1790595.2228620176</v>
      </c>
      <c r="H15" s="142"/>
    </row>
    <row r="16" spans="2:8" ht="13.5" customHeight="1">
      <c r="B16" s="111" t="s">
        <v>0</v>
      </c>
      <c r="C16" s="59">
        <v>1887750</v>
      </c>
      <c r="D16" s="126"/>
      <c r="E16" s="59">
        <v>1853899.9999999998</v>
      </c>
      <c r="F16" s="135"/>
      <c r="G16" s="59">
        <v>1966300</v>
      </c>
      <c r="H16" s="143"/>
    </row>
    <row r="17" spans="2:8" ht="13.5" customHeight="1">
      <c r="B17" s="16"/>
      <c r="C17" s="9"/>
      <c r="D17" s="9"/>
      <c r="E17" s="9"/>
      <c r="F17" s="136"/>
      <c r="G17" s="9"/>
      <c r="H17" s="136"/>
    </row>
    <row r="18" spans="2:8" ht="13.5" customHeight="1">
      <c r="B18" s="17" t="s">
        <v>3</v>
      </c>
      <c r="C18" s="9"/>
      <c r="D18" s="9"/>
      <c r="E18" s="9"/>
      <c r="F18" s="136"/>
      <c r="G18" s="9"/>
      <c r="H18" s="136"/>
    </row>
    <row r="19" spans="2:8" ht="13.5" customHeight="1">
      <c r="B19" s="16" t="s">
        <v>6</v>
      </c>
      <c r="C19" s="10">
        <v>1464109.9881135032</v>
      </c>
      <c r="D19" s="88"/>
      <c r="E19" s="10">
        <v>1436900</v>
      </c>
      <c r="F19" s="134"/>
      <c r="G19" s="10">
        <v>1515935.4063747928</v>
      </c>
      <c r="H19" s="142"/>
    </row>
    <row r="20" spans="2:8" ht="13.5" customHeight="1">
      <c r="B20" s="16" t="s">
        <v>7</v>
      </c>
      <c r="C20" s="10">
        <v>203140</v>
      </c>
      <c r="D20" s="88"/>
      <c r="E20" s="10">
        <v>161900</v>
      </c>
      <c r="F20" s="134"/>
      <c r="G20" s="10">
        <v>214600</v>
      </c>
      <c r="H20" s="142"/>
    </row>
    <row r="21" spans="2:8" ht="13.5" customHeight="1">
      <c r="B21" s="111" t="s">
        <v>8</v>
      </c>
      <c r="C21" s="59">
        <v>1669100</v>
      </c>
      <c r="D21" s="126"/>
      <c r="E21" s="59">
        <v>1592120</v>
      </c>
      <c r="F21" s="135"/>
      <c r="G21" s="59">
        <v>1687100</v>
      </c>
      <c r="H21" s="143"/>
    </row>
    <row r="22" spans="2:8" ht="13.5" customHeight="1">
      <c r="B22" s="16"/>
      <c r="C22" s="9"/>
      <c r="D22" s="9"/>
      <c r="E22" s="9"/>
      <c r="F22" s="136"/>
      <c r="G22" s="9"/>
      <c r="H22" s="136"/>
    </row>
    <row r="23" spans="2:8" ht="13.5" customHeight="1">
      <c r="B23" s="17" t="s">
        <v>9</v>
      </c>
      <c r="C23" s="9"/>
      <c r="D23" s="9"/>
      <c r="E23" s="9"/>
      <c r="F23" s="136"/>
      <c r="G23" s="9"/>
      <c r="H23" s="136"/>
    </row>
    <row r="24" spans="2:8" ht="13.5" customHeight="1">
      <c r="B24" s="16" t="s">
        <v>10</v>
      </c>
      <c r="C24" s="10">
        <v>1129700</v>
      </c>
      <c r="D24" s="88"/>
      <c r="E24" s="10">
        <v>1108700</v>
      </c>
      <c r="F24" s="134"/>
      <c r="G24" s="10">
        <v>1162808.2</v>
      </c>
      <c r="H24" s="142"/>
    </row>
    <row r="25" spans="2:8" ht="13.5" customHeight="1">
      <c r="B25" s="16" t="s">
        <v>11</v>
      </c>
      <c r="C25" s="10">
        <v>123600</v>
      </c>
      <c r="D25" s="88"/>
      <c r="E25" s="10">
        <v>105400</v>
      </c>
      <c r="F25" s="134"/>
      <c r="G25" s="10">
        <v>202380</v>
      </c>
      <c r="H25" s="142"/>
    </row>
    <row r="26" spans="2:8" ht="13.5" customHeight="1">
      <c r="B26" s="111" t="s">
        <v>12</v>
      </c>
      <c r="C26" s="115">
        <v>1252500</v>
      </c>
      <c r="D26" s="106"/>
      <c r="E26" s="115">
        <v>1233500</v>
      </c>
      <c r="F26" s="137"/>
      <c r="G26" s="115">
        <v>1334580</v>
      </c>
      <c r="H26" s="144"/>
    </row>
    <row r="27" spans="2:8" ht="13.5" customHeight="1">
      <c r="B27" s="109"/>
      <c r="C27" s="11"/>
      <c r="D27" s="88"/>
      <c r="E27" s="11"/>
      <c r="F27" s="134"/>
      <c r="G27" s="11"/>
      <c r="H27" s="142"/>
    </row>
    <row r="28" spans="2:8" ht="13.5" customHeight="1">
      <c r="B28" s="116" t="s">
        <v>27</v>
      </c>
      <c r="C28" s="59">
        <v>4804200</v>
      </c>
      <c r="D28" s="126"/>
      <c r="E28" s="59">
        <v>4735800</v>
      </c>
      <c r="F28" s="135"/>
      <c r="G28" s="59">
        <v>4939000</v>
      </c>
      <c r="H28" s="143"/>
    </row>
    <row r="29" spans="2:8" ht="13.5" customHeight="1">
      <c r="B29" s="17"/>
      <c r="C29" s="72"/>
      <c r="D29" s="72"/>
      <c r="E29" s="72"/>
      <c r="F29" s="138"/>
      <c r="G29" s="72"/>
      <c r="H29" s="138"/>
    </row>
    <row r="30" spans="2:8" s="49" customFormat="1" ht="13.5" customHeight="1">
      <c r="B30" s="17" t="s">
        <v>65</v>
      </c>
      <c r="C30" s="72"/>
      <c r="D30" s="72"/>
      <c r="E30" s="72"/>
      <c r="F30" s="138"/>
      <c r="G30" s="72"/>
      <c r="H30" s="138"/>
    </row>
    <row r="31" spans="2:8" ht="13.5" customHeight="1">
      <c r="B31" s="16" t="s">
        <v>66</v>
      </c>
      <c r="C31" s="10">
        <v>2328735.6301293755</v>
      </c>
      <c r="D31" s="88"/>
      <c r="E31" s="10">
        <v>2253100</v>
      </c>
      <c r="F31" s="134"/>
      <c r="G31" s="10">
        <v>2350600</v>
      </c>
      <c r="H31" s="142"/>
    </row>
    <row r="32" spans="2:8" ht="13.5" customHeight="1">
      <c r="B32" s="16" t="s">
        <v>67</v>
      </c>
      <c r="C32" s="10">
        <v>475200.00000000006</v>
      </c>
      <c r="D32" s="88"/>
      <c r="E32" s="10">
        <v>446000</v>
      </c>
      <c r="F32" s="134"/>
      <c r="G32" s="10">
        <v>491000</v>
      </c>
      <c r="H32" s="142"/>
    </row>
    <row r="33" spans="2:8" s="49" customFormat="1" ht="13.5" customHeight="1">
      <c r="B33" s="117" t="s">
        <v>68</v>
      </c>
      <c r="C33" s="129">
        <v>2792350</v>
      </c>
      <c r="D33" s="130"/>
      <c r="E33" s="129">
        <v>2733300</v>
      </c>
      <c r="F33" s="139"/>
      <c r="G33" s="129">
        <v>2841600</v>
      </c>
      <c r="H33" s="145"/>
    </row>
    <row r="34" spans="2:8" ht="12" customHeight="1">
      <c r="B34" s="22"/>
      <c r="C34" s="97"/>
      <c r="D34" s="54"/>
      <c r="E34" s="97"/>
      <c r="F34" s="134"/>
      <c r="G34" s="97"/>
      <c r="H34" s="146"/>
    </row>
    <row r="35" spans="2:8" ht="12" customHeight="1">
      <c r="B35" s="8"/>
      <c r="C35" s="100"/>
      <c r="D35" s="101"/>
      <c r="E35" s="100"/>
      <c r="F35" s="140"/>
      <c r="G35" s="100"/>
      <c r="H35" s="147"/>
    </row>
    <row r="36" spans="2:8" ht="12" customHeight="1">
      <c r="B36" s="12" t="s">
        <v>14</v>
      </c>
      <c r="C36" s="94"/>
      <c r="D36" s="94"/>
      <c r="E36" s="94"/>
      <c r="F36" s="141"/>
      <c r="G36" s="94"/>
      <c r="H36" s="141"/>
    </row>
    <row r="37" spans="2:8" ht="13.5" customHeight="1">
      <c r="B37" s="109"/>
      <c r="C37" s="11"/>
      <c r="D37" s="88"/>
      <c r="E37" s="11"/>
      <c r="F37" s="134"/>
      <c r="G37" s="11"/>
      <c r="H37" s="142"/>
    </row>
    <row r="38" spans="2:8" ht="13.5" customHeight="1">
      <c r="B38" s="73" t="s">
        <v>22</v>
      </c>
      <c r="C38" s="11"/>
      <c r="D38" s="88"/>
      <c r="E38" s="11"/>
      <c r="F38" s="134"/>
      <c r="G38" s="11"/>
      <c r="H38" s="142"/>
    </row>
    <row r="39" spans="2:8" ht="13.5" customHeight="1">
      <c r="B39" s="110" t="s">
        <v>54</v>
      </c>
      <c r="C39" s="11"/>
      <c r="D39" s="88"/>
      <c r="E39" s="11"/>
      <c r="F39" s="134"/>
      <c r="G39" s="11"/>
      <c r="H39" s="142"/>
    </row>
    <row r="40" spans="2:8" ht="13.5" customHeight="1">
      <c r="B40" s="61" t="s">
        <v>50</v>
      </c>
      <c r="C40" s="112">
        <v>569.34127350221638</v>
      </c>
      <c r="D40" s="88"/>
      <c r="E40" s="112">
        <v>563.65377271844318</v>
      </c>
      <c r="F40" s="55"/>
      <c r="G40" s="112">
        <v>582.07733179397928</v>
      </c>
      <c r="H40" s="57"/>
    </row>
    <row r="41" spans="2:8" ht="13.5" customHeight="1">
      <c r="B41" s="61" t="s">
        <v>51</v>
      </c>
      <c r="C41" s="112">
        <v>629.13123692673878</v>
      </c>
      <c r="D41" s="88"/>
      <c r="E41" s="112">
        <v>617.94407691617539</v>
      </c>
      <c r="F41" s="55"/>
      <c r="G41" s="112">
        <v>643.79651098396721</v>
      </c>
      <c r="H41" s="57"/>
    </row>
    <row r="42" spans="2:8" ht="13.5" customHeight="1">
      <c r="B42" s="61" t="s">
        <v>52</v>
      </c>
      <c r="C42" s="112">
        <v>223.29112728052968</v>
      </c>
      <c r="D42" s="88"/>
      <c r="E42" s="112">
        <v>214.99596265276227</v>
      </c>
      <c r="F42" s="55"/>
      <c r="G42" s="112">
        <v>234.29671362278916</v>
      </c>
      <c r="H42" s="57"/>
    </row>
    <row r="43" spans="2:8" s="63" customFormat="1" ht="13.5" customHeight="1">
      <c r="B43" s="62" t="s">
        <v>56</v>
      </c>
      <c r="C43" s="113">
        <v>1424.5594852228578</v>
      </c>
      <c r="D43" s="106"/>
      <c r="E43" s="113">
        <v>1404.6625020645113</v>
      </c>
      <c r="F43" s="152"/>
      <c r="G43" s="113">
        <v>1450.0164910933147</v>
      </c>
      <c r="H43" s="108"/>
    </row>
    <row r="44" spans="2:8" ht="13.5" customHeight="1">
      <c r="B44" s="61" t="s">
        <v>53</v>
      </c>
      <c r="C44" s="112">
        <v>450.65966976551579</v>
      </c>
      <c r="D44" s="88"/>
      <c r="E44" s="112">
        <v>396.73953752484891</v>
      </c>
      <c r="F44" s="55"/>
      <c r="G44" s="112">
        <v>492.37844696745992</v>
      </c>
      <c r="H44" s="57"/>
    </row>
    <row r="45" spans="2:8" s="63" customFormat="1" ht="13.5" customHeight="1">
      <c r="B45" s="62" t="s">
        <v>57</v>
      </c>
      <c r="C45" s="113">
        <v>1880.3292312896137</v>
      </c>
      <c r="D45" s="106"/>
      <c r="E45" s="113">
        <v>1819.649232098843</v>
      </c>
      <c r="F45" s="152"/>
      <c r="G45" s="113">
        <v>1903.2308327793003</v>
      </c>
      <c r="H45" s="108"/>
    </row>
    <row r="46" spans="2:8" ht="13.5" customHeight="1">
      <c r="B46" s="61" t="s">
        <v>13</v>
      </c>
      <c r="C46" s="112">
        <v>215.39010553426291</v>
      </c>
      <c r="D46" s="88"/>
      <c r="E46" s="112">
        <v>181.9194</v>
      </c>
      <c r="F46" s="55"/>
      <c r="G46" s="112">
        <v>245.51720000000003</v>
      </c>
      <c r="H46" s="57"/>
    </row>
    <row r="47" spans="2:8" ht="13.5" customHeight="1">
      <c r="B47" s="61" t="s">
        <v>55</v>
      </c>
      <c r="C47" s="112">
        <v>429.7472775</v>
      </c>
      <c r="D47" s="88"/>
      <c r="E47" s="112">
        <v>404.48</v>
      </c>
      <c r="F47" s="55"/>
      <c r="G47" s="112">
        <v>449.31180000000006</v>
      </c>
      <c r="H47" s="57"/>
    </row>
    <row r="48" spans="2:8" ht="13.5" customHeight="1">
      <c r="B48" s="111" t="s">
        <v>15</v>
      </c>
      <c r="C48" s="85">
        <v>2521.8331814304574</v>
      </c>
      <c r="D48" s="126"/>
      <c r="E48" s="85">
        <v>2464.1069949090675</v>
      </c>
      <c r="F48" s="56"/>
      <c r="G48" s="85">
        <v>2551.9337230410274</v>
      </c>
      <c r="H48" s="128"/>
    </row>
    <row r="49" spans="2:8" ht="13.5" customHeight="1">
      <c r="B49" s="73"/>
      <c r="C49" s="84"/>
      <c r="D49" s="106"/>
      <c r="E49" s="84"/>
      <c r="F49" s="107"/>
      <c r="G49" s="84"/>
      <c r="H49" s="108"/>
    </row>
    <row r="50" spans="2:8" ht="13.5" customHeight="1">
      <c r="B50" s="267" t="s">
        <v>187</v>
      </c>
      <c r="C50" s="296">
        <f>C48</f>
        <v>2521.8331814304574</v>
      </c>
      <c r="D50" s="106"/>
      <c r="E50" s="84">
        <v>2464.1069949090675</v>
      </c>
      <c r="F50" s="107"/>
      <c r="G50" s="84">
        <v>2551.9337230410274</v>
      </c>
      <c r="H50" s="108"/>
    </row>
    <row r="51" spans="2:8" ht="13.5" customHeight="1">
      <c r="B51" s="268" t="s">
        <v>19</v>
      </c>
      <c r="C51" s="295">
        <v>-1209.0588504221498</v>
      </c>
      <c r="D51" s="88"/>
      <c r="E51" s="112">
        <v>-1172.1881746961183</v>
      </c>
      <c r="F51" s="54"/>
      <c r="G51" s="112">
        <v>-1209.4954378904858</v>
      </c>
      <c r="H51" s="57"/>
    </row>
    <row r="52" spans="2:8" ht="12.75" customHeight="1">
      <c r="B52" s="269" t="s">
        <v>20</v>
      </c>
      <c r="C52" s="86">
        <v>1318.5027159102499</v>
      </c>
      <c r="D52" s="126"/>
      <c r="E52" s="85">
        <v>1291.9188202129492</v>
      </c>
      <c r="F52" s="56"/>
      <c r="G52" s="85">
        <v>1342.4382851505416</v>
      </c>
      <c r="H52" s="128"/>
    </row>
    <row r="53" spans="2:8" ht="12.75" customHeight="1">
      <c r="B53" s="270" t="s">
        <v>21</v>
      </c>
      <c r="C53" s="297">
        <v>0.52362064859877422</v>
      </c>
      <c r="D53" s="340"/>
      <c r="E53" s="341">
        <v>0.50840272912045403</v>
      </c>
      <c r="F53" s="342"/>
      <c r="G53" s="341">
        <v>0.53302257486342353</v>
      </c>
      <c r="H53" s="58"/>
    </row>
    <row r="54" spans="2:8" ht="13.5" customHeight="1">
      <c r="B54" s="271" t="s">
        <v>1</v>
      </c>
      <c r="C54" s="298">
        <v>-663.50276799066717</v>
      </c>
      <c r="D54" s="311"/>
      <c r="E54" s="298">
        <v>-601.97932183899047</v>
      </c>
      <c r="F54" s="311"/>
      <c r="G54" s="298">
        <v>-750.34944721460238</v>
      </c>
      <c r="H54" s="311"/>
    </row>
    <row r="55" spans="2:8" ht="13.5" customHeight="1">
      <c r="B55" s="268" t="s">
        <v>17</v>
      </c>
      <c r="C55" s="299">
        <v>-16.100000000000001</v>
      </c>
      <c r="D55" s="312"/>
      <c r="E55" s="299">
        <v>-9.912227399083962</v>
      </c>
      <c r="F55" s="312"/>
      <c r="G55" s="299">
        <v>-20</v>
      </c>
      <c r="H55" s="312"/>
    </row>
    <row r="56" spans="2:8" ht="13.5" customHeight="1">
      <c r="B56" s="268" t="s">
        <v>18</v>
      </c>
      <c r="C56" s="299">
        <v>0</v>
      </c>
      <c r="D56" s="312"/>
      <c r="E56" s="299">
        <v>0</v>
      </c>
      <c r="F56" s="312"/>
      <c r="G56" s="299">
        <v>-5.0999999999999996</v>
      </c>
      <c r="H56" s="312"/>
    </row>
    <row r="57" spans="2:8" ht="13.5" customHeight="1">
      <c r="B57" s="268" t="s">
        <v>43</v>
      </c>
      <c r="C57" s="299">
        <v>0</v>
      </c>
      <c r="D57" s="312"/>
      <c r="E57" s="299">
        <v>0</v>
      </c>
      <c r="F57" s="312"/>
      <c r="G57" s="299">
        <v>-5</v>
      </c>
      <c r="H57" s="312"/>
    </row>
    <row r="58" spans="2:8" ht="13.5" customHeight="1">
      <c r="B58" s="272" t="s">
        <v>44</v>
      </c>
      <c r="C58" s="284">
        <v>655.20528227581383</v>
      </c>
      <c r="D58" s="313"/>
      <c r="E58" s="284">
        <v>577.08883793593918</v>
      </c>
      <c r="F58" s="313"/>
      <c r="G58" s="284">
        <v>703.96265991780638</v>
      </c>
      <c r="H58" s="313"/>
    </row>
    <row r="59" spans="2:8" ht="13.5" customHeight="1">
      <c r="B59" s="268" t="s">
        <v>177</v>
      </c>
      <c r="C59" s="299">
        <v>-228.4382842525371</v>
      </c>
      <c r="D59" s="312"/>
      <c r="E59" s="299">
        <v>-189.26124375000001</v>
      </c>
      <c r="F59" s="312"/>
      <c r="G59" s="299">
        <v>-338.02800000000002</v>
      </c>
      <c r="H59" s="312"/>
    </row>
    <row r="60" spans="2:8" ht="13.5" customHeight="1">
      <c r="B60" s="268" t="s">
        <v>29</v>
      </c>
      <c r="C60" s="299">
        <v>0</v>
      </c>
      <c r="D60" s="312"/>
      <c r="E60" s="299">
        <v>0</v>
      </c>
      <c r="F60" s="312"/>
      <c r="G60" s="299">
        <v>0</v>
      </c>
      <c r="H60" s="312"/>
    </row>
    <row r="61" spans="2:8" ht="13.5" customHeight="1">
      <c r="B61" s="268" t="s">
        <v>156</v>
      </c>
      <c r="C61" s="299">
        <v>0</v>
      </c>
      <c r="D61" s="312"/>
      <c r="E61" s="299">
        <v>-28</v>
      </c>
      <c r="F61" s="312"/>
      <c r="G61" s="299">
        <v>0</v>
      </c>
      <c r="H61" s="312"/>
    </row>
    <row r="62" spans="2:8" ht="13.5" customHeight="1">
      <c r="B62" s="268" t="s">
        <v>58</v>
      </c>
      <c r="C62" s="299">
        <v>0</v>
      </c>
      <c r="D62" s="312"/>
      <c r="E62" s="299">
        <v>-1.1000000000000001</v>
      </c>
      <c r="F62" s="312"/>
      <c r="G62" s="299">
        <v>0</v>
      </c>
      <c r="H62" s="312"/>
    </row>
    <row r="63" spans="2:8" ht="13.5" customHeight="1">
      <c r="B63" s="268" t="s">
        <v>103</v>
      </c>
      <c r="C63" s="299">
        <v>0</v>
      </c>
      <c r="D63" s="312"/>
      <c r="E63" s="299">
        <v>0</v>
      </c>
      <c r="F63" s="312"/>
      <c r="G63" s="299">
        <v>0</v>
      </c>
      <c r="H63" s="312"/>
    </row>
    <row r="64" spans="2:8" ht="13.5" customHeight="1">
      <c r="B64" s="272" t="s">
        <v>178</v>
      </c>
      <c r="C64" s="285">
        <v>412.0986984720397</v>
      </c>
      <c r="D64" s="314"/>
      <c r="E64" s="285">
        <v>287.93776038125128</v>
      </c>
      <c r="F64" s="314"/>
      <c r="G64" s="285">
        <v>490.31639607690727</v>
      </c>
      <c r="H64" s="314"/>
    </row>
    <row r="65" spans="2:8" ht="13.5" customHeight="1">
      <c r="B65" s="268" t="s">
        <v>179</v>
      </c>
      <c r="C65" s="299">
        <v>-115.79220778057069</v>
      </c>
      <c r="D65" s="312"/>
      <c r="E65" s="299">
        <v>-145.10077932791415</v>
      </c>
      <c r="F65" s="312"/>
      <c r="G65" s="299">
        <v>-61.030763589367716</v>
      </c>
      <c r="H65" s="312"/>
    </row>
    <row r="66" spans="2:8" ht="13.5" customHeight="1">
      <c r="B66" s="272" t="s">
        <v>180</v>
      </c>
      <c r="C66" s="285">
        <v>290.52958242278794</v>
      </c>
      <c r="D66" s="316"/>
      <c r="E66" s="285">
        <v>192.91829945543839</v>
      </c>
      <c r="F66" s="316"/>
      <c r="G66" s="285">
        <v>367.73729705768045</v>
      </c>
      <c r="H66" s="316"/>
    </row>
    <row r="67" spans="2:8" ht="13.5" customHeight="1">
      <c r="B67" s="268"/>
      <c r="C67" s="6"/>
      <c r="D67" s="312"/>
      <c r="E67" s="6"/>
      <c r="F67" s="312"/>
      <c r="G67" s="6"/>
      <c r="H67" s="312"/>
    </row>
    <row r="68" spans="2:8" ht="13.5" customHeight="1">
      <c r="B68" s="273" t="s">
        <v>181</v>
      </c>
      <c r="C68" s="300"/>
      <c r="D68" s="317"/>
      <c r="E68" s="300"/>
      <c r="F68" s="317"/>
      <c r="G68" s="300"/>
      <c r="H68" s="317"/>
    </row>
    <row r="69" spans="2:8" ht="13.5" customHeight="1">
      <c r="B69" s="274" t="s">
        <v>20</v>
      </c>
      <c r="C69" s="6">
        <v>1318.5027159102499</v>
      </c>
      <c r="D69" s="312"/>
      <c r="E69" s="6">
        <v>1291.9188202129492</v>
      </c>
      <c r="F69" s="312"/>
      <c r="G69" s="6">
        <v>1342.4382851505416</v>
      </c>
      <c r="H69" s="312"/>
    </row>
    <row r="70" spans="2:8" ht="13.5" customHeight="1">
      <c r="B70" s="275" t="s">
        <v>182</v>
      </c>
      <c r="C70" s="298">
        <v>-509.53536865524904</v>
      </c>
      <c r="D70" s="319"/>
      <c r="E70" s="298">
        <v>-636.29294519359996</v>
      </c>
      <c r="F70" s="319"/>
      <c r="G70" s="298">
        <v>-409.85083567450238</v>
      </c>
      <c r="H70" s="319"/>
    </row>
    <row r="71" spans="2:8" s="49" customFormat="1" ht="13.5" customHeight="1">
      <c r="B71" s="276" t="s">
        <v>183</v>
      </c>
      <c r="C71" s="287">
        <v>0.200118092821232</v>
      </c>
      <c r="D71" s="321"/>
      <c r="E71" s="287">
        <v>0.16215266173287068</v>
      </c>
      <c r="F71" s="321"/>
      <c r="G71" s="287">
        <v>0.25447212672299402</v>
      </c>
      <c r="H71" s="321"/>
    </row>
    <row r="72" spans="2:8" s="49" customFormat="1" ht="13.5" customHeight="1">
      <c r="B72" s="277" t="s">
        <v>170</v>
      </c>
      <c r="C72" s="84">
        <v>808.85934360614715</v>
      </c>
      <c r="D72" s="323"/>
      <c r="E72" s="84">
        <v>669.5</v>
      </c>
      <c r="F72" s="323"/>
      <c r="G72" s="84">
        <v>898.2</v>
      </c>
      <c r="H72" s="323"/>
    </row>
    <row r="73" spans="2:8" ht="13.5" customHeight="1">
      <c r="B73" s="274" t="s">
        <v>152</v>
      </c>
      <c r="C73" s="299">
        <v>0</v>
      </c>
      <c r="D73" s="312"/>
      <c r="E73" s="299">
        <v>-12</v>
      </c>
      <c r="F73" s="312"/>
      <c r="G73" s="299">
        <v>183.39063629896714</v>
      </c>
      <c r="H73" s="312"/>
    </row>
    <row r="74" spans="2:8" s="49" customFormat="1">
      <c r="B74" s="274" t="s">
        <v>151</v>
      </c>
      <c r="C74" s="299">
        <v>-12.878095840406871</v>
      </c>
      <c r="D74" s="312"/>
      <c r="E74" s="299">
        <v>0</v>
      </c>
      <c r="F74" s="312"/>
      <c r="G74" s="299">
        <v>-30.4</v>
      </c>
      <c r="H74" s="312"/>
    </row>
    <row r="75" spans="2:8" s="49" customFormat="1">
      <c r="B75" s="274" t="s">
        <v>172</v>
      </c>
      <c r="C75" s="299">
        <v>-60.661477591977594</v>
      </c>
      <c r="D75" s="312"/>
      <c r="E75" s="299">
        <v>0</v>
      </c>
      <c r="F75" s="312"/>
      <c r="G75" s="299">
        <v>0</v>
      </c>
      <c r="H75" s="312"/>
    </row>
    <row r="76" spans="2:8" ht="12" customHeight="1">
      <c r="B76" s="274" t="s">
        <v>184</v>
      </c>
      <c r="C76" s="299">
        <v>-23.333333333333336</v>
      </c>
      <c r="D76" s="312"/>
      <c r="E76" s="299">
        <v>0</v>
      </c>
      <c r="F76" s="312"/>
      <c r="G76" s="299">
        <v>0</v>
      </c>
      <c r="H76" s="312"/>
    </row>
    <row r="77" spans="2:8">
      <c r="B77" s="274" t="s">
        <v>150</v>
      </c>
      <c r="C77" s="299">
        <v>-221.3367510244143</v>
      </c>
      <c r="D77" s="312"/>
      <c r="E77" s="299">
        <v>-189.66124375000001</v>
      </c>
      <c r="F77" s="312"/>
      <c r="G77" s="299">
        <v>-288.39999999999998</v>
      </c>
      <c r="H77" s="312"/>
    </row>
    <row r="78" spans="2:8">
      <c r="B78" s="274" t="s">
        <v>185</v>
      </c>
      <c r="C78" s="299">
        <v>-100</v>
      </c>
      <c r="D78" s="312"/>
      <c r="E78" s="299">
        <v>-71</v>
      </c>
      <c r="F78" s="312"/>
      <c r="G78" s="299">
        <v>-130</v>
      </c>
      <c r="H78" s="312"/>
    </row>
    <row r="79" spans="2:8">
      <c r="B79" s="278" t="s">
        <v>186</v>
      </c>
      <c r="C79" s="289">
        <v>398.09613999089146</v>
      </c>
      <c r="D79" s="324"/>
      <c r="E79" s="289">
        <v>83.649987780335266</v>
      </c>
      <c r="F79" s="324"/>
      <c r="G79" s="289">
        <v>561.36251160534164</v>
      </c>
      <c r="H79" s="324"/>
    </row>
    <row r="80" spans="2:8">
      <c r="B80" s="281"/>
      <c r="C80" s="291"/>
      <c r="D80" s="63" t="s">
        <v>188</v>
      </c>
      <c r="E80" s="291"/>
      <c r="F80" s="63" t="s">
        <v>188</v>
      </c>
      <c r="G80" s="291"/>
      <c r="H80" s="63" t="s">
        <v>188</v>
      </c>
    </row>
    <row r="81" spans="2:8">
      <c r="B81" s="279"/>
      <c r="C81" s="301"/>
      <c r="D81" s="63" t="s">
        <v>188</v>
      </c>
      <c r="E81" s="301"/>
      <c r="F81" s="63" t="s">
        <v>188</v>
      </c>
      <c r="G81" s="301"/>
      <c r="H81" s="63" t="s">
        <v>188</v>
      </c>
    </row>
    <row r="82" spans="2:8">
      <c r="B82" s="273" t="s">
        <v>154</v>
      </c>
      <c r="C82" s="300"/>
      <c r="D82" s="141" t="s">
        <v>188</v>
      </c>
      <c r="E82" s="300"/>
      <c r="F82" s="141"/>
      <c r="G82" s="300"/>
      <c r="H82" s="141"/>
    </row>
    <row r="83" spans="2:8">
      <c r="B83" s="280" t="s">
        <v>108</v>
      </c>
      <c r="C83" s="302">
        <v>4.0598650457386496</v>
      </c>
      <c r="D83" s="104"/>
      <c r="E83" s="302">
        <v>3.8099547758151346</v>
      </c>
      <c r="F83" s="104"/>
      <c r="G83" s="302">
        <v>4.4448471653889774</v>
      </c>
      <c r="H83" s="328"/>
    </row>
    <row r="84" spans="2:8">
      <c r="B84" s="327"/>
      <c r="C84" s="21"/>
      <c r="D84" s="34"/>
      <c r="E84" s="20"/>
      <c r="F84" s="37"/>
      <c r="G84" s="20"/>
      <c r="H84" s="37"/>
    </row>
    <row r="85" spans="2:8">
      <c r="B85" s="44" t="s">
        <v>35</v>
      </c>
      <c r="D85" s="35"/>
      <c r="E85" s="25"/>
      <c r="F85" s="35"/>
      <c r="G85" s="25"/>
      <c r="H85" s="35"/>
    </row>
    <row r="86" spans="2:8">
      <c r="B86" s="1" t="s">
        <v>34</v>
      </c>
      <c r="D86" s="35"/>
      <c r="E86" s="25"/>
      <c r="F86" s="35"/>
      <c r="G86" s="25"/>
      <c r="H86" s="35"/>
    </row>
    <row r="87" spans="2:8">
      <c r="B87" s="356" t="s">
        <v>33</v>
      </c>
      <c r="C87" s="356"/>
      <c r="D87" s="356"/>
      <c r="E87" s="356"/>
      <c r="F87" s="356"/>
      <c r="G87" s="356"/>
      <c r="H87" s="356"/>
    </row>
    <row r="88" spans="2:8">
      <c r="D88" s="35"/>
      <c r="F88" s="38"/>
      <c r="H88" s="38"/>
    </row>
    <row r="89" spans="2:8">
      <c r="B89" s="1" t="s">
        <v>45</v>
      </c>
      <c r="D89" s="35"/>
      <c r="E89" s="24"/>
      <c r="F89" s="38"/>
      <c r="H89" s="38"/>
    </row>
  </sheetData>
  <mergeCells count="8">
    <mergeCell ref="B87:H87"/>
    <mergeCell ref="F8:F9"/>
    <mergeCell ref="G8:G9"/>
    <mergeCell ref="H8:H9"/>
    <mergeCell ref="B2:E2"/>
    <mergeCell ref="C8:C9"/>
    <mergeCell ref="D8:D9"/>
    <mergeCell ref="E8:E9"/>
  </mergeCells>
  <conditionalFormatting sqref="F14:F16 F19:F21 F24:F28 F31:F35 F37:F53">
    <cfRule type="cellIs" dxfId="91" priority="61" stopIfTrue="1" operator="equal">
      <formula>-1</formula>
    </cfRule>
    <cfRule type="cellIs" dxfId="90" priority="62" stopIfTrue="1" operator="equal">
      <formula>#DIV/0!</formula>
    </cfRule>
  </conditionalFormatting>
  <conditionalFormatting sqref="H83">
    <cfRule type="cellIs" dxfId="89" priority="7" stopIfTrue="1" operator="equal">
      <formula>-1</formula>
    </cfRule>
    <cfRule type="cellIs" dxfId="88" priority="8" stopIfTrue="1" operator="equal">
      <formula>#DIV/0!</formula>
    </cfRule>
  </conditionalFormatting>
  <conditionalFormatting sqref="F73:F79 F69">
    <cfRule type="cellIs" dxfId="87" priority="11" stopIfTrue="1" operator="equal">
      <formula>-1</formula>
    </cfRule>
    <cfRule type="cellIs" dxfId="86" priority="12" stopIfTrue="1" operator="equal">
      <formula>#DIV/0!</formula>
    </cfRule>
  </conditionalFormatting>
  <conditionalFormatting sqref="F72">
    <cfRule type="cellIs" dxfId="85" priority="9" stopIfTrue="1" operator="equal">
      <formula>-1</formula>
    </cfRule>
    <cfRule type="cellIs" dxfId="84" priority="10" stopIfTrue="1" operator="equal">
      <formula>#DIV/0!</formula>
    </cfRule>
  </conditionalFormatting>
  <conditionalFormatting sqref="F54:F65 F67">
    <cfRule type="cellIs" dxfId="83" priority="13" stopIfTrue="1" operator="equal">
      <formula>-1</formula>
    </cfRule>
    <cfRule type="cellIs" dxfId="82" priority="14" stopIfTrue="1" operator="equal">
      <formula>#DIV/0!</formula>
    </cfRule>
  </conditionalFormatting>
  <conditionalFormatting sqref="H72">
    <cfRule type="cellIs" dxfId="81" priority="1" stopIfTrue="1" operator="equal">
      <formula>-1</formula>
    </cfRule>
    <cfRule type="cellIs" dxfId="80" priority="2" stopIfTrue="1" operator="equal">
      <formula>#DIV/0!</formula>
    </cfRule>
  </conditionalFormatting>
  <conditionalFormatting sqref="H73:H79 H69">
    <cfRule type="cellIs" dxfId="79" priority="3" stopIfTrue="1" operator="equal">
      <formula>-1</formula>
    </cfRule>
    <cfRule type="cellIs" dxfId="78" priority="4" stopIfTrue="1" operator="equal">
      <formula>#DIV/0!</formula>
    </cfRule>
  </conditionalFormatting>
  <conditionalFormatting sqref="D14:D16 D19:D21 D24:D28 D31:D35 D37:D53 D84">
    <cfRule type="cellIs" dxfId="77" priority="47" stopIfTrue="1" operator="equal">
      <formula>-1</formula>
    </cfRule>
    <cfRule type="cellIs" dxfId="76" priority="48" stopIfTrue="1" operator="equal">
      <formula>#DIV/0!</formula>
    </cfRule>
  </conditionalFormatting>
  <conditionalFormatting sqref="D54:D65 D67">
    <cfRule type="cellIs" dxfId="75" priority="21" stopIfTrue="1" operator="equal">
      <formula>-1</formula>
    </cfRule>
    <cfRule type="cellIs" dxfId="74" priority="22" stopIfTrue="1" operator="equal">
      <formula>#DIV/0!</formula>
    </cfRule>
  </conditionalFormatting>
  <conditionalFormatting sqref="D72">
    <cfRule type="cellIs" dxfId="73" priority="17" stopIfTrue="1" operator="equal">
      <formula>-1</formula>
    </cfRule>
    <cfRule type="cellIs" dxfId="72" priority="18" stopIfTrue="1" operator="equal">
      <formula>#DIV/0!</formula>
    </cfRule>
  </conditionalFormatting>
  <conditionalFormatting sqref="H54:H65 H67">
    <cfRule type="cellIs" dxfId="71" priority="5" stopIfTrue="1" operator="equal">
      <formula>-1</formula>
    </cfRule>
    <cfRule type="cellIs" dxfId="70" priority="6" stopIfTrue="1" operator="equal">
      <formula>#DIV/0!</formula>
    </cfRule>
  </conditionalFormatting>
  <conditionalFormatting sqref="D73:D79 D69">
    <cfRule type="cellIs" dxfId="69" priority="19" stopIfTrue="1" operator="equal">
      <formula>-1</formula>
    </cfRule>
    <cfRule type="cellIs" dxfId="68" priority="20" stopIfTrue="1" operator="equal">
      <formula>#DIV/0!</formula>
    </cfRule>
  </conditionalFormatting>
  <conditionalFormatting sqref="F83">
    <cfRule type="cellIs" dxfId="67" priority="15" stopIfTrue="1" operator="equal">
      <formula>-1</formula>
    </cfRule>
    <cfRule type="cellIs" dxfId="66" priority="16" stopIfTrue="1" operator="equal">
      <formula>#DIV/0!</formula>
    </cfRule>
  </conditionalFormatting>
  <conditionalFormatting sqref="D83">
    <cfRule type="cellIs" dxfId="65" priority="23" stopIfTrue="1" operator="equal">
      <formula>-1</formula>
    </cfRule>
    <cfRule type="cellIs" dxfId="64" priority="2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M89"/>
  <sheetViews>
    <sheetView showGridLines="0" topLeftCell="B38" zoomScale="90" workbookViewId="0">
      <selection activeCell="H52" sqref="H52"/>
    </sheetView>
  </sheetViews>
  <sheetFormatPr defaultRowHeight="12"/>
  <cols>
    <col min="1" max="1" width="3" style="1" customWidth="1"/>
    <col min="2" max="2" width="62"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55" t="s">
        <v>89</v>
      </c>
      <c r="C2" s="355"/>
      <c r="D2" s="355"/>
      <c r="E2" s="355"/>
      <c r="F2" s="355"/>
      <c r="G2" s="355"/>
      <c r="H2" s="355"/>
    </row>
    <row r="3" spans="2:8" ht="18.75" thickBot="1">
      <c r="B3" s="66"/>
      <c r="C3" s="66"/>
      <c r="D3" s="66"/>
      <c r="E3" s="66"/>
      <c r="F3" s="66"/>
      <c r="G3" s="66"/>
      <c r="H3" s="66"/>
    </row>
    <row r="4" spans="2:8" ht="19.5" thickTop="1" thickBot="1">
      <c r="B4" s="43" t="s">
        <v>32</v>
      </c>
      <c r="C4" s="66"/>
      <c r="D4" s="66"/>
      <c r="E4" s="64"/>
      <c r="F4" s="64"/>
      <c r="G4" s="64"/>
      <c r="H4" s="64"/>
    </row>
    <row r="5" spans="2:8" ht="12.75" thickTop="1"/>
    <row r="6" spans="2:8">
      <c r="B6" s="27"/>
      <c r="C6" s="41"/>
      <c r="D6" s="28"/>
      <c r="E6" s="29"/>
      <c r="F6" s="29"/>
      <c r="G6" s="30"/>
      <c r="H6" s="30"/>
    </row>
    <row r="7" spans="2:8">
      <c r="B7" s="29"/>
      <c r="C7" s="41"/>
      <c r="D7" s="22"/>
      <c r="E7" s="29"/>
      <c r="F7" s="29"/>
      <c r="G7" s="30"/>
      <c r="H7" s="30"/>
    </row>
    <row r="8" spans="2:8" ht="12.75" customHeight="1">
      <c r="C8" s="357" t="s">
        <v>91</v>
      </c>
      <c r="D8" s="352"/>
      <c r="E8" s="357" t="s">
        <v>92</v>
      </c>
      <c r="F8" s="352"/>
      <c r="G8" s="357" t="s">
        <v>93</v>
      </c>
      <c r="H8" s="352"/>
    </row>
    <row r="9" spans="2:8" ht="19.5" customHeight="1">
      <c r="C9" s="358"/>
      <c r="D9" s="353"/>
      <c r="E9" s="358"/>
      <c r="F9" s="353"/>
      <c r="G9" s="358"/>
      <c r="H9" s="353"/>
    </row>
    <row r="10" spans="2:8" ht="12" customHeight="1">
      <c r="C10" s="4"/>
      <c r="D10" s="45"/>
      <c r="E10" s="3"/>
      <c r="F10" s="32"/>
      <c r="G10" s="3"/>
      <c r="H10" s="45"/>
    </row>
    <row r="11" spans="2:8" ht="15" customHeight="1">
      <c r="B11" s="12" t="s">
        <v>28</v>
      </c>
      <c r="C11" s="14"/>
      <c r="D11" s="46"/>
      <c r="E11" s="15"/>
      <c r="F11" s="33"/>
      <c r="G11" s="15"/>
      <c r="H11" s="46"/>
    </row>
    <row r="12" spans="2:8" ht="13.5" customHeight="1">
      <c r="B12" s="16"/>
      <c r="C12" s="5"/>
      <c r="D12" s="47"/>
      <c r="E12" s="3"/>
      <c r="F12" s="32"/>
      <c r="G12" s="3"/>
      <c r="H12" s="47"/>
    </row>
    <row r="13" spans="2:8" ht="13.5" customHeight="1">
      <c r="B13" s="17" t="s">
        <v>2</v>
      </c>
      <c r="C13" s="5"/>
      <c r="D13" s="47"/>
      <c r="E13" s="3"/>
      <c r="F13" s="32"/>
      <c r="G13" s="3"/>
      <c r="H13" s="57"/>
    </row>
    <row r="14" spans="2:8" ht="13.5" customHeight="1">
      <c r="B14" s="16" t="s">
        <v>5</v>
      </c>
      <c r="C14" s="10">
        <v>124699.99999999999</v>
      </c>
      <c r="D14" s="88">
        <v>-0.2191609267376331</v>
      </c>
      <c r="E14" s="10">
        <v>89699.999999999985</v>
      </c>
      <c r="F14" s="134">
        <v>-0.4383218534752662</v>
      </c>
      <c r="G14" s="10">
        <v>194700</v>
      </c>
      <c r="H14" s="142">
        <v>0.2191609267376331</v>
      </c>
    </row>
    <row r="15" spans="2:8" ht="13.5" customHeight="1">
      <c r="B15" s="16" t="s">
        <v>4</v>
      </c>
      <c r="C15" s="10">
        <v>1711600</v>
      </c>
      <c r="D15" s="88">
        <v>-8.6875941156029368E-3</v>
      </c>
      <c r="E15" s="10">
        <v>1666500</v>
      </c>
      <c r="F15" s="134">
        <v>-3.4808293756515729E-2</v>
      </c>
      <c r="G15" s="10">
        <v>1806128.5377358492</v>
      </c>
      <c r="H15" s="142">
        <v>4.6060777097097771E-2</v>
      </c>
    </row>
    <row r="16" spans="2:8" ht="13.5" customHeight="1">
      <c r="B16" s="111" t="s">
        <v>0</v>
      </c>
      <c r="C16" s="59">
        <v>1835700</v>
      </c>
      <c r="D16" s="126">
        <v>-2.7572506952721509E-2</v>
      </c>
      <c r="E16" s="59">
        <v>1761199.9999999998</v>
      </c>
      <c r="F16" s="135">
        <v>-6.7037478479671675E-2</v>
      </c>
      <c r="G16" s="59">
        <v>1961300</v>
      </c>
      <c r="H16" s="143">
        <v>3.8961726923586237E-2</v>
      </c>
    </row>
    <row r="17" spans="2:8" ht="13.5" customHeight="1">
      <c r="B17" s="16"/>
      <c r="C17" s="9"/>
      <c r="D17" s="9" t="s">
        <v>188</v>
      </c>
      <c r="E17" s="9"/>
      <c r="F17" s="136" t="s">
        <v>188</v>
      </c>
      <c r="G17" s="9"/>
      <c r="H17" s="136" t="s">
        <v>188</v>
      </c>
    </row>
    <row r="18" spans="2:8" ht="13.5" customHeight="1">
      <c r="B18" s="17" t="s">
        <v>3</v>
      </c>
      <c r="C18" s="9"/>
      <c r="D18" s="9" t="s">
        <v>188</v>
      </c>
      <c r="E18" s="9"/>
      <c r="F18" s="136" t="s">
        <v>188</v>
      </c>
      <c r="G18" s="9"/>
      <c r="H18" s="136" t="s">
        <v>188</v>
      </c>
    </row>
    <row r="19" spans="2:8" ht="13.5" customHeight="1">
      <c r="B19" s="16" t="s">
        <v>6</v>
      </c>
      <c r="C19" s="10">
        <v>1442200</v>
      </c>
      <c r="D19" s="88">
        <v>-1.4964714598890261E-2</v>
      </c>
      <c r="E19" s="10">
        <v>1396900</v>
      </c>
      <c r="F19" s="134">
        <v>-4.5905013051719457E-2</v>
      </c>
      <c r="G19" s="10">
        <v>1541969.3586892823</v>
      </c>
      <c r="H19" s="142">
        <v>5.3178634944018421E-2</v>
      </c>
    </row>
    <row r="20" spans="2:8" ht="13.5" customHeight="1">
      <c r="B20" s="16" t="s">
        <v>7</v>
      </c>
      <c r="C20" s="10">
        <v>210750</v>
      </c>
      <c r="D20" s="88">
        <v>3.74618489711529E-2</v>
      </c>
      <c r="E20" s="10">
        <v>144204.91724800001</v>
      </c>
      <c r="F20" s="134">
        <v>-0.29012052157133006</v>
      </c>
      <c r="G20" s="10">
        <v>244600</v>
      </c>
      <c r="H20" s="142">
        <v>0.20409569754848866</v>
      </c>
    </row>
    <row r="21" spans="2:8" ht="13.5" customHeight="1">
      <c r="B21" s="111" t="s">
        <v>8</v>
      </c>
      <c r="C21" s="59">
        <v>1670500</v>
      </c>
      <c r="D21" s="126">
        <v>8.3877538793353246E-4</v>
      </c>
      <c r="E21" s="59">
        <v>1586404.9172479999</v>
      </c>
      <c r="F21" s="135">
        <v>-4.9544714368222387E-2</v>
      </c>
      <c r="G21" s="59">
        <v>1707100</v>
      </c>
      <c r="H21" s="143">
        <v>2.2766760529626673E-2</v>
      </c>
    </row>
    <row r="22" spans="2:8" ht="13.5" customHeight="1">
      <c r="B22" s="16"/>
      <c r="C22" s="9"/>
      <c r="D22" s="9" t="s">
        <v>188</v>
      </c>
      <c r="E22" s="9"/>
      <c r="F22" s="136" t="s">
        <v>188</v>
      </c>
      <c r="G22" s="9"/>
      <c r="H22" s="136" t="s">
        <v>188</v>
      </c>
    </row>
    <row r="23" spans="2:8" ht="13.5" customHeight="1">
      <c r="B23" s="17" t="s">
        <v>9</v>
      </c>
      <c r="C23" s="9"/>
      <c r="D23" s="9" t="s">
        <v>188</v>
      </c>
      <c r="E23" s="9"/>
      <c r="F23" s="136" t="s">
        <v>188</v>
      </c>
      <c r="G23" s="9"/>
      <c r="H23" s="136" t="s">
        <v>188</v>
      </c>
    </row>
    <row r="24" spans="2:8" ht="13.5" customHeight="1">
      <c r="B24" s="16" t="s">
        <v>10</v>
      </c>
      <c r="C24" s="10">
        <v>1104700</v>
      </c>
      <c r="D24" s="88">
        <v>-2.2129768965212016E-2</v>
      </c>
      <c r="E24" s="10">
        <v>1069600.0000000007</v>
      </c>
      <c r="F24" s="134">
        <v>-5.3199964592369087E-2</v>
      </c>
      <c r="G24" s="10">
        <v>1162808.2</v>
      </c>
      <c r="H24" s="142">
        <v>2.9307072674161327E-2</v>
      </c>
    </row>
    <row r="25" spans="2:8" ht="13.5" customHeight="1">
      <c r="B25" s="16" t="s">
        <v>11</v>
      </c>
      <c r="C25" s="10">
        <v>129900</v>
      </c>
      <c r="D25" s="88">
        <v>5.0970873786407855E-2</v>
      </c>
      <c r="E25" s="10">
        <v>105400</v>
      </c>
      <c r="F25" s="134">
        <v>-0.1472491909385113</v>
      </c>
      <c r="G25" s="10">
        <v>144204.91724800001</v>
      </c>
      <c r="H25" s="142">
        <v>0.16670645022653741</v>
      </c>
    </row>
    <row r="26" spans="2:8" ht="13.5" customHeight="1">
      <c r="B26" s="111" t="s">
        <v>12</v>
      </c>
      <c r="C26" s="115">
        <v>1237500</v>
      </c>
      <c r="D26" s="106">
        <v>-1.19760479041916E-2</v>
      </c>
      <c r="E26" s="115">
        <v>1192300.0000000002</v>
      </c>
      <c r="F26" s="137">
        <v>-4.8063872255488804E-2</v>
      </c>
      <c r="G26" s="115">
        <v>1333507.3758720001</v>
      </c>
      <c r="H26" s="144">
        <v>6.4676547602395384E-2</v>
      </c>
    </row>
    <row r="27" spans="2:8" ht="13.5" customHeight="1">
      <c r="B27" s="109"/>
      <c r="C27" s="11"/>
      <c r="D27" s="88" t="s">
        <v>188</v>
      </c>
      <c r="E27" s="11"/>
      <c r="F27" s="134" t="s">
        <v>188</v>
      </c>
      <c r="G27" s="11"/>
      <c r="H27" s="142" t="s">
        <v>188</v>
      </c>
    </row>
    <row r="28" spans="2:8" ht="13.5" customHeight="1">
      <c r="B28" s="116" t="s">
        <v>27</v>
      </c>
      <c r="C28" s="59">
        <v>4734200</v>
      </c>
      <c r="D28" s="126">
        <v>-1.4570584072270076E-2</v>
      </c>
      <c r="E28" s="59">
        <v>4586800</v>
      </c>
      <c r="F28" s="135">
        <v>-4.5252071104450287E-2</v>
      </c>
      <c r="G28" s="59">
        <v>4959000</v>
      </c>
      <c r="H28" s="143">
        <v>3.2221805919820268E-2</v>
      </c>
    </row>
    <row r="29" spans="2:8" ht="13.5" customHeight="1">
      <c r="B29" s="17"/>
      <c r="C29" s="72"/>
      <c r="D29" s="72" t="s">
        <v>188</v>
      </c>
      <c r="E29" s="72"/>
      <c r="F29" s="138" t="s">
        <v>188</v>
      </c>
      <c r="G29" s="72"/>
      <c r="H29" s="138" t="s">
        <v>188</v>
      </c>
    </row>
    <row r="30" spans="2:8" s="49" customFormat="1" ht="13.5" customHeight="1">
      <c r="B30" s="17" t="s">
        <v>65</v>
      </c>
      <c r="C30" s="72"/>
      <c r="D30" s="72" t="s">
        <v>188</v>
      </c>
      <c r="E30" s="72"/>
      <c r="F30" s="138" t="s">
        <v>188</v>
      </c>
      <c r="G30" s="72"/>
      <c r="H30" s="138" t="s">
        <v>188</v>
      </c>
    </row>
    <row r="31" spans="2:8" ht="13.5" customHeight="1">
      <c r="B31" s="16" t="s">
        <v>66</v>
      </c>
      <c r="C31" s="10">
        <v>2385847.6080794306</v>
      </c>
      <c r="D31" s="88">
        <v>2.4524886900486154E-2</v>
      </c>
      <c r="E31" s="10">
        <v>2263100</v>
      </c>
      <c r="F31" s="134">
        <v>-2.818509292346294E-2</v>
      </c>
      <c r="G31" s="10">
        <v>2428400</v>
      </c>
      <c r="H31" s="142">
        <v>4.2797631719615925E-2</v>
      </c>
    </row>
    <row r="32" spans="2:8" ht="13.5" customHeight="1">
      <c r="B32" s="16" t="s">
        <v>67</v>
      </c>
      <c r="C32" s="10">
        <v>455200.00000000006</v>
      </c>
      <c r="D32" s="88">
        <v>-4.2087542087542062E-2</v>
      </c>
      <c r="E32" s="10">
        <v>406000</v>
      </c>
      <c r="F32" s="134">
        <v>-0.14562289562289576</v>
      </c>
      <c r="G32" s="10">
        <v>491000</v>
      </c>
      <c r="H32" s="142">
        <v>3.3249158249158084E-2</v>
      </c>
    </row>
    <row r="33" spans="2:10" s="49" customFormat="1" ht="12.75" customHeight="1">
      <c r="B33" s="117" t="s">
        <v>68</v>
      </c>
      <c r="C33" s="129">
        <v>2841450</v>
      </c>
      <c r="D33" s="130">
        <v>1.758375561802783E-2</v>
      </c>
      <c r="E33" s="129">
        <v>2633300</v>
      </c>
      <c r="F33" s="139">
        <v>-5.6959192078356979E-2</v>
      </c>
      <c r="G33" s="129">
        <v>2914600</v>
      </c>
      <c r="H33" s="145">
        <v>4.378032839722823E-2</v>
      </c>
    </row>
    <row r="34" spans="2:10">
      <c r="B34" s="22"/>
      <c r="C34" s="97"/>
      <c r="D34" s="54" t="s">
        <v>188</v>
      </c>
      <c r="E34" s="97"/>
      <c r="F34" s="134" t="s">
        <v>188</v>
      </c>
      <c r="G34" s="97"/>
      <c r="H34" s="146" t="s">
        <v>188</v>
      </c>
    </row>
    <row r="35" spans="2:10">
      <c r="B35" s="8"/>
      <c r="C35" s="100"/>
      <c r="D35" s="101" t="s">
        <v>188</v>
      </c>
      <c r="E35" s="100"/>
      <c r="F35" s="140" t="s">
        <v>188</v>
      </c>
      <c r="G35" s="100"/>
      <c r="H35" s="147" t="s">
        <v>188</v>
      </c>
    </row>
    <row r="36" spans="2:10" ht="15" customHeight="1">
      <c r="B36" s="12" t="s">
        <v>14</v>
      </c>
      <c r="C36" s="94"/>
      <c r="D36" s="94" t="s">
        <v>188</v>
      </c>
      <c r="E36" s="94"/>
      <c r="F36" s="141" t="s">
        <v>188</v>
      </c>
      <c r="G36" s="94"/>
      <c r="H36" s="141" t="s">
        <v>188</v>
      </c>
    </row>
    <row r="37" spans="2:10" ht="13.5" customHeight="1">
      <c r="B37" s="109"/>
      <c r="C37" s="11"/>
      <c r="D37" s="88" t="s">
        <v>188</v>
      </c>
      <c r="E37" s="11"/>
      <c r="F37" s="134" t="s">
        <v>188</v>
      </c>
      <c r="G37" s="11"/>
      <c r="H37" s="142" t="s">
        <v>188</v>
      </c>
    </row>
    <row r="38" spans="2:10" ht="13.5" customHeight="1">
      <c r="B38" s="73" t="s">
        <v>22</v>
      </c>
      <c r="C38" s="11"/>
      <c r="D38" s="88" t="s">
        <v>188</v>
      </c>
      <c r="E38" s="11"/>
      <c r="F38" s="134" t="s">
        <v>188</v>
      </c>
      <c r="G38" s="11"/>
      <c r="H38" s="142" t="s">
        <v>188</v>
      </c>
    </row>
    <row r="39" spans="2:10" ht="13.5" customHeight="1">
      <c r="B39" s="110" t="s">
        <v>54</v>
      </c>
      <c r="C39" s="11"/>
      <c r="D39" s="88" t="s">
        <v>188</v>
      </c>
      <c r="E39" s="11"/>
      <c r="F39" s="134" t="s">
        <v>188</v>
      </c>
      <c r="G39" s="11"/>
      <c r="H39" s="142" t="s">
        <v>188</v>
      </c>
    </row>
    <row r="40" spans="2:10" ht="13.5" customHeight="1">
      <c r="B40" s="61" t="s">
        <v>50</v>
      </c>
      <c r="C40" s="112">
        <v>560.02530782357132</v>
      </c>
      <c r="D40" s="88"/>
      <c r="E40" s="112">
        <v>541.71243416457901</v>
      </c>
      <c r="F40" s="55"/>
      <c r="G40" s="112">
        <v>583.67729708637262</v>
      </c>
      <c r="H40" s="57"/>
    </row>
    <row r="41" spans="2:10" ht="13.5" customHeight="1">
      <c r="B41" s="61" t="s">
        <v>51</v>
      </c>
      <c r="C41" s="112">
        <v>636.48955889759463</v>
      </c>
      <c r="D41" s="88"/>
      <c r="E41" s="112">
        <v>610.54534740684448</v>
      </c>
      <c r="F41" s="55"/>
      <c r="G41" s="112">
        <v>663.25619706507393</v>
      </c>
      <c r="H41" s="57"/>
    </row>
    <row r="42" spans="2:10" ht="13.5" customHeight="1">
      <c r="B42" s="61" t="s">
        <v>52</v>
      </c>
      <c r="C42" s="112">
        <v>216.58733180526525</v>
      </c>
      <c r="D42" s="88"/>
      <c r="E42" s="112">
        <v>200.55990498279101</v>
      </c>
      <c r="F42" s="55"/>
      <c r="G42" s="112">
        <v>234.29671362278916</v>
      </c>
      <c r="H42" s="57"/>
    </row>
    <row r="43" spans="2:10" s="63" customFormat="1" ht="13.5" customHeight="1">
      <c r="B43" s="62" t="s">
        <v>56</v>
      </c>
      <c r="C43" s="113">
        <v>1414.9419612535871</v>
      </c>
      <c r="D43" s="106"/>
      <c r="E43" s="113">
        <v>1361.6921872830183</v>
      </c>
      <c r="F43" s="152"/>
      <c r="G43" s="113">
        <v>1466.4902376399871</v>
      </c>
      <c r="H43" s="108"/>
    </row>
    <row r="44" spans="2:10" ht="13.5" customHeight="1">
      <c r="B44" s="61" t="s">
        <v>53</v>
      </c>
      <c r="C44" s="112">
        <v>448.62360562499993</v>
      </c>
      <c r="D44" s="88"/>
      <c r="E44" s="112">
        <v>365.0885198472032</v>
      </c>
      <c r="F44" s="55"/>
      <c r="G44" s="112">
        <v>496.40316111735194</v>
      </c>
      <c r="H44" s="57"/>
    </row>
    <row r="45" spans="2:10" s="63" customFormat="1" ht="13.5" customHeight="1">
      <c r="B45" s="62" t="s">
        <v>57</v>
      </c>
      <c r="C45" s="113">
        <v>1876.3681012668817</v>
      </c>
      <c r="D45" s="106"/>
      <c r="E45" s="113">
        <v>1776.6973318467367</v>
      </c>
      <c r="F45" s="152"/>
      <c r="G45" s="113">
        <v>1907.812240416903</v>
      </c>
      <c r="H45" s="108"/>
    </row>
    <row r="46" spans="2:10" ht="13.5" customHeight="1">
      <c r="B46" s="61" t="s">
        <v>13</v>
      </c>
      <c r="C46" s="112">
        <v>226.15961081097606</v>
      </c>
      <c r="D46" s="88"/>
      <c r="E46" s="112">
        <v>189.19617600000001</v>
      </c>
      <c r="F46" s="55"/>
      <c r="G46" s="112">
        <v>260.24823200000003</v>
      </c>
      <c r="H46" s="57"/>
    </row>
    <row r="47" spans="2:10" ht="13.5" customHeight="1">
      <c r="B47" s="61" t="s">
        <v>55</v>
      </c>
      <c r="C47" s="112">
        <v>430.64400000000001</v>
      </c>
      <c r="D47" s="88"/>
      <c r="E47" s="112">
        <v>409.2542033113989</v>
      </c>
      <c r="F47" s="55"/>
      <c r="G47" s="112">
        <v>451.558359</v>
      </c>
      <c r="H47" s="57"/>
      <c r="J47" s="23"/>
    </row>
    <row r="48" spans="2:10" ht="13.5" customHeight="1">
      <c r="B48" s="111" t="s">
        <v>15</v>
      </c>
      <c r="C48" s="85">
        <v>2533.0979076972953</v>
      </c>
      <c r="D48" s="126"/>
      <c r="E48" s="85">
        <v>2451.8248709379832</v>
      </c>
      <c r="F48" s="56"/>
      <c r="G48" s="85">
        <v>2560.7663893358103</v>
      </c>
      <c r="H48" s="128"/>
    </row>
    <row r="49" spans="2:8" ht="13.5" customHeight="1">
      <c r="B49" s="73"/>
      <c r="C49" s="84"/>
      <c r="D49" s="106"/>
      <c r="E49" s="84"/>
      <c r="F49" s="107"/>
      <c r="G49" s="84"/>
      <c r="H49" s="108"/>
    </row>
    <row r="50" spans="2:8" ht="13.5" customHeight="1">
      <c r="B50" s="267" t="s">
        <v>16</v>
      </c>
      <c r="C50" s="296">
        <v>2526.6567889035314</v>
      </c>
      <c r="D50" s="106"/>
      <c r="E50" s="84">
        <v>2451.8248709379832</v>
      </c>
      <c r="F50" s="107"/>
      <c r="G50" s="84">
        <v>2560.7663893358103</v>
      </c>
      <c r="H50" s="108"/>
    </row>
    <row r="51" spans="2:8" ht="13.5" customHeight="1">
      <c r="B51" s="268" t="s">
        <v>19</v>
      </c>
      <c r="C51" s="295">
        <v>-1195.635985402902</v>
      </c>
      <c r="D51" s="88"/>
      <c r="E51" s="112">
        <v>-1137.5999999999997</v>
      </c>
      <c r="F51" s="54"/>
      <c r="G51" s="112">
        <v>-1235.1109536054701</v>
      </c>
      <c r="H51" s="57"/>
    </row>
    <row r="52" spans="2:8" ht="12.75" customHeight="1">
      <c r="B52" s="269" t="s">
        <v>20</v>
      </c>
      <c r="C52" s="86">
        <v>1334.7743739135601</v>
      </c>
      <c r="D52" s="126"/>
      <c r="E52" s="85">
        <v>1268.8854645227634</v>
      </c>
      <c r="F52" s="56"/>
      <c r="G52" s="85">
        <v>1377.4833086612375</v>
      </c>
      <c r="H52" s="128"/>
    </row>
    <row r="53" spans="2:8" ht="12.75" customHeight="1">
      <c r="B53" s="270" t="s">
        <v>21</v>
      </c>
      <c r="C53" s="297">
        <v>0.52827688341984869</v>
      </c>
      <c r="D53" s="340"/>
      <c r="E53" s="341">
        <v>0.5175269569874833</v>
      </c>
      <c r="F53" s="342"/>
      <c r="G53" s="341">
        <v>0.53791838037147832</v>
      </c>
      <c r="H53" s="58"/>
    </row>
    <row r="54" spans="2:8" ht="13.5" customHeight="1">
      <c r="B54" s="271" t="s">
        <v>1</v>
      </c>
      <c r="C54" s="298">
        <v>-624.70000000000005</v>
      </c>
      <c r="D54" s="311"/>
      <c r="E54" s="298">
        <v>-563.28587813193087</v>
      </c>
      <c r="F54" s="311"/>
      <c r="G54" s="298">
        <v>-784.29712611858395</v>
      </c>
      <c r="H54" s="311"/>
    </row>
    <row r="55" spans="2:8" ht="13.5" customHeight="1">
      <c r="B55" s="268" t="s">
        <v>17</v>
      </c>
      <c r="C55" s="299">
        <v>-15.55</v>
      </c>
      <c r="D55" s="312"/>
      <c r="E55" s="299">
        <v>0</v>
      </c>
      <c r="F55" s="312"/>
      <c r="G55" s="299">
        <v>-20</v>
      </c>
      <c r="H55" s="312"/>
    </row>
    <row r="56" spans="2:8" ht="13.5" customHeight="1">
      <c r="B56" s="268" t="s">
        <v>18</v>
      </c>
      <c r="C56" s="299">
        <v>0</v>
      </c>
      <c r="D56" s="312"/>
      <c r="E56" s="299">
        <v>0</v>
      </c>
      <c r="F56" s="312"/>
      <c r="G56" s="299">
        <v>-5.0999999999999996</v>
      </c>
      <c r="H56" s="312"/>
    </row>
    <row r="57" spans="2:8" ht="13.5" customHeight="1">
      <c r="B57" s="268" t="s">
        <v>43</v>
      </c>
      <c r="C57" s="299">
        <v>0</v>
      </c>
      <c r="D57" s="312"/>
      <c r="E57" s="299">
        <v>0</v>
      </c>
      <c r="F57" s="312"/>
      <c r="G57" s="299">
        <v>-5</v>
      </c>
      <c r="H57" s="312"/>
    </row>
    <row r="58" spans="2:8" ht="13.5" customHeight="1">
      <c r="B58" s="272" t="s">
        <v>44</v>
      </c>
      <c r="C58" s="284">
        <v>658.50880220530371</v>
      </c>
      <c r="D58" s="313"/>
      <c r="E58" s="284">
        <v>568.46690842666089</v>
      </c>
      <c r="F58" s="313"/>
      <c r="G58" s="284">
        <v>774.02101009499358</v>
      </c>
      <c r="H58" s="313"/>
    </row>
    <row r="59" spans="2:8" ht="13.5" customHeight="1">
      <c r="B59" s="268" t="s">
        <v>23</v>
      </c>
      <c r="C59" s="299">
        <v>-231.40600204882858</v>
      </c>
      <c r="D59" s="312"/>
      <c r="E59" s="299">
        <v>-183.17434514808997</v>
      </c>
      <c r="F59" s="312"/>
      <c r="G59" s="299">
        <v>-336.52800000000002</v>
      </c>
      <c r="H59" s="312"/>
    </row>
    <row r="60" spans="2:8" ht="13.5" customHeight="1">
      <c r="B60" s="268" t="s">
        <v>29</v>
      </c>
      <c r="C60" s="299">
        <v>0</v>
      </c>
      <c r="D60" s="312"/>
      <c r="E60" s="299">
        <v>0</v>
      </c>
      <c r="F60" s="312"/>
      <c r="G60" s="299">
        <v>0</v>
      </c>
      <c r="H60" s="312"/>
    </row>
    <row r="61" spans="2:8" ht="13.5" customHeight="1">
      <c r="B61" s="268" t="s">
        <v>156</v>
      </c>
      <c r="C61" s="299">
        <v>0</v>
      </c>
      <c r="D61" s="312"/>
      <c r="E61" s="299">
        <v>-28</v>
      </c>
      <c r="F61" s="312"/>
      <c r="G61" s="299">
        <v>0</v>
      </c>
      <c r="H61" s="312"/>
    </row>
    <row r="62" spans="2:8" ht="13.5" customHeight="1">
      <c r="B62" s="268" t="s">
        <v>58</v>
      </c>
      <c r="C62" s="299">
        <v>0</v>
      </c>
      <c r="D62" s="312"/>
      <c r="E62" s="299">
        <v>-1.1000000000000001</v>
      </c>
      <c r="F62" s="312"/>
      <c r="G62" s="299">
        <v>0</v>
      </c>
      <c r="H62" s="312"/>
    </row>
    <row r="63" spans="2:8" ht="13.5" customHeight="1">
      <c r="B63" s="268" t="s">
        <v>103</v>
      </c>
      <c r="C63" s="299">
        <v>0</v>
      </c>
      <c r="D63" s="312"/>
      <c r="E63" s="299">
        <v>0</v>
      </c>
      <c r="F63" s="312"/>
      <c r="G63" s="299">
        <v>0</v>
      </c>
      <c r="H63" s="312"/>
    </row>
    <row r="64" spans="2:8" ht="13.5" customHeight="1">
      <c r="B64" s="272" t="s">
        <v>24</v>
      </c>
      <c r="C64" s="285">
        <v>455.64346511684141</v>
      </c>
      <c r="D64" s="314"/>
      <c r="E64" s="285">
        <v>314.7594333086011</v>
      </c>
      <c r="F64" s="314"/>
      <c r="G64" s="285">
        <v>546.12127491946728</v>
      </c>
      <c r="H64" s="314"/>
    </row>
    <row r="65" spans="2:13" ht="13.5" customHeight="1">
      <c r="B65" s="268" t="s">
        <v>25</v>
      </c>
      <c r="C65" s="299">
        <v>-113.91086627921035</v>
      </c>
      <c r="D65" s="312"/>
      <c r="E65" s="299">
        <v>-153.55961619494789</v>
      </c>
      <c r="F65" s="312"/>
      <c r="G65" s="299">
        <v>-53.977200020903851</v>
      </c>
      <c r="H65" s="312"/>
    </row>
    <row r="66" spans="2:13" ht="13.5" customHeight="1">
      <c r="B66" s="272" t="s">
        <v>26</v>
      </c>
      <c r="C66" s="285">
        <v>345.97854994444026</v>
      </c>
      <c r="D66" s="316"/>
      <c r="E66" s="285">
        <v>210.88882031676275</v>
      </c>
      <c r="F66" s="316"/>
      <c r="G66" s="285">
        <v>409.59095618960043</v>
      </c>
      <c r="H66" s="316"/>
    </row>
    <row r="67" spans="2:13" ht="13.5" customHeight="1">
      <c r="B67" s="268"/>
      <c r="C67" s="6"/>
      <c r="D67" s="312"/>
      <c r="E67" s="6"/>
      <c r="F67" s="312"/>
      <c r="G67" s="6"/>
      <c r="H67" s="312"/>
    </row>
    <row r="68" spans="2:13" ht="13.5" customHeight="1">
      <c r="B68" s="273" t="s">
        <v>155</v>
      </c>
      <c r="C68" s="300"/>
      <c r="D68" s="317"/>
      <c r="E68" s="300"/>
      <c r="F68" s="317"/>
      <c r="G68" s="300"/>
      <c r="H68" s="317"/>
    </row>
    <row r="69" spans="2:13" ht="13.5" customHeight="1">
      <c r="B69" s="274" t="s">
        <v>20</v>
      </c>
      <c r="C69" s="6">
        <v>1334.7743739135601</v>
      </c>
      <c r="D69" s="312"/>
      <c r="E69" s="6">
        <v>1268.8854645227634</v>
      </c>
      <c r="F69" s="312"/>
      <c r="G69" s="6">
        <v>1377.4833086612375</v>
      </c>
      <c r="H69" s="312"/>
    </row>
    <row r="70" spans="2:13" ht="13.5" customHeight="1">
      <c r="B70" s="275" t="s">
        <v>182</v>
      </c>
      <c r="C70" s="298">
        <v>-510.91456637603608</v>
      </c>
      <c r="D70" s="319"/>
      <c r="E70" s="298">
        <v>-412.9</v>
      </c>
      <c r="F70" s="319"/>
      <c r="G70" s="298">
        <v>-572.1</v>
      </c>
      <c r="H70" s="319"/>
    </row>
    <row r="71" spans="2:13" s="49" customFormat="1" ht="13.5" customHeight="1">
      <c r="B71" s="276" t="s">
        <v>183</v>
      </c>
      <c r="C71" s="287">
        <v>0.2</v>
      </c>
      <c r="D71" s="321"/>
      <c r="E71" s="287">
        <v>0.16224698221917724</v>
      </c>
      <c r="F71" s="321"/>
      <c r="G71" s="287">
        <v>0.22343392673676857</v>
      </c>
      <c r="H71" s="321"/>
    </row>
    <row r="72" spans="2:13" s="49" customFormat="1" ht="13.5" customHeight="1">
      <c r="B72" s="277" t="s">
        <v>170</v>
      </c>
      <c r="C72" s="84">
        <v>818.88764964070106</v>
      </c>
      <c r="D72" s="323"/>
      <c r="E72" s="84">
        <v>712.46174319636441</v>
      </c>
      <c r="F72" s="323"/>
      <c r="G72" s="84">
        <v>929.5309455757872</v>
      </c>
      <c r="H72" s="323"/>
    </row>
    <row r="73" spans="2:13" ht="13.5" customHeight="1">
      <c r="B73" s="274" t="s">
        <v>152</v>
      </c>
      <c r="C73" s="299">
        <v>0</v>
      </c>
      <c r="D73" s="312"/>
      <c r="E73" s="299">
        <v>-12</v>
      </c>
      <c r="F73" s="312"/>
      <c r="G73" s="299">
        <v>224.32042046802508</v>
      </c>
      <c r="H73" s="312"/>
    </row>
    <row r="74" spans="2:13" s="49" customFormat="1">
      <c r="B74" s="274" t="s">
        <v>151</v>
      </c>
      <c r="C74" s="299">
        <v>-19.03373360462723</v>
      </c>
      <c r="D74" s="312"/>
      <c r="E74" s="299">
        <v>-28</v>
      </c>
      <c r="F74" s="312"/>
      <c r="G74" s="299">
        <v>-1.3492836565073958</v>
      </c>
      <c r="H74" s="312"/>
      <c r="I74" s="37"/>
      <c r="J74" s="37"/>
      <c r="K74" s="53"/>
      <c r="L74" s="53"/>
      <c r="M74" s="37"/>
    </row>
    <row r="75" spans="2:13" s="49" customFormat="1">
      <c r="B75" s="274" t="s">
        <v>172</v>
      </c>
      <c r="C75" s="299">
        <v>-60</v>
      </c>
      <c r="D75" s="312"/>
      <c r="E75" s="299">
        <v>-71.701458901402688</v>
      </c>
      <c r="F75" s="312"/>
      <c r="G75" s="299">
        <v>1</v>
      </c>
      <c r="H75" s="312"/>
      <c r="I75" s="37"/>
      <c r="J75" s="37"/>
      <c r="K75" s="53"/>
      <c r="L75" s="53"/>
      <c r="M75" s="37"/>
    </row>
    <row r="76" spans="2:13" ht="12" customHeight="1">
      <c r="B76" s="274" t="s">
        <v>184</v>
      </c>
      <c r="C76" s="299">
        <v>-35</v>
      </c>
      <c r="D76" s="312"/>
      <c r="E76" s="299">
        <v>-172.5</v>
      </c>
      <c r="F76" s="312"/>
      <c r="G76" s="299">
        <v>0</v>
      </c>
      <c r="H76" s="312"/>
    </row>
    <row r="77" spans="2:13">
      <c r="B77" s="274" t="s">
        <v>150</v>
      </c>
      <c r="C77" s="299">
        <v>-215.38538468857874</v>
      </c>
      <c r="D77" s="312"/>
      <c r="E77" s="299">
        <v>-253.70747511805979</v>
      </c>
      <c r="F77" s="312"/>
      <c r="G77" s="299">
        <v>-189.66124375000001</v>
      </c>
      <c r="H77" s="312"/>
    </row>
    <row r="78" spans="2:13">
      <c r="B78" s="274" t="s">
        <v>185</v>
      </c>
      <c r="C78" s="299">
        <v>-100</v>
      </c>
      <c r="D78" s="312"/>
      <c r="E78" s="299">
        <v>-130</v>
      </c>
      <c r="F78" s="312"/>
      <c r="G78" s="299">
        <v>-71.053064564813425</v>
      </c>
      <c r="H78" s="312"/>
    </row>
    <row r="79" spans="2:13">
      <c r="B79" s="278" t="s">
        <v>186</v>
      </c>
      <c r="C79" s="289">
        <v>477.88842125387771</v>
      </c>
      <c r="D79" s="324"/>
      <c r="E79" s="289">
        <v>154.63628740113529</v>
      </c>
      <c r="F79" s="324"/>
      <c r="G79" s="289">
        <v>563.7995136659456</v>
      </c>
      <c r="H79" s="324"/>
    </row>
    <row r="80" spans="2:13">
      <c r="B80" s="281"/>
      <c r="C80" s="291"/>
      <c r="D80" s="63"/>
      <c r="E80" s="291"/>
      <c r="F80" s="63"/>
      <c r="G80" s="291"/>
      <c r="H80" s="63"/>
    </row>
    <row r="81" spans="2:8">
      <c r="B81" s="279"/>
      <c r="C81" s="301"/>
      <c r="D81" s="63"/>
      <c r="E81" s="301"/>
      <c r="F81" s="63"/>
      <c r="G81" s="301"/>
      <c r="H81" s="63"/>
    </row>
    <row r="82" spans="2:8">
      <c r="B82" s="273" t="s">
        <v>154</v>
      </c>
      <c r="C82" s="300"/>
      <c r="D82" s="141"/>
      <c r="E82" s="300"/>
      <c r="F82" s="141"/>
      <c r="G82" s="300"/>
      <c r="H82" s="141"/>
    </row>
    <row r="83" spans="2:8">
      <c r="B83" s="280" t="s">
        <v>108</v>
      </c>
      <c r="C83" s="302">
        <v>3.9786979951396213</v>
      </c>
      <c r="D83" s="104"/>
      <c r="E83" s="302">
        <v>3.5810825373140216</v>
      </c>
      <c r="F83" s="104"/>
      <c r="G83" s="302">
        <v>4.4288053433404135</v>
      </c>
      <c r="H83" s="328"/>
    </row>
    <row r="84" spans="2:8">
      <c r="B84" s="327"/>
      <c r="C84" s="329"/>
      <c r="D84" s="107"/>
      <c r="E84" s="329"/>
      <c r="F84" s="107"/>
      <c r="G84" s="329"/>
      <c r="H84" s="107"/>
    </row>
    <row r="85" spans="2:8">
      <c r="B85" s="44" t="s">
        <v>35</v>
      </c>
      <c r="D85" s="35"/>
      <c r="E85" s="25"/>
      <c r="F85" s="35"/>
      <c r="G85" s="25"/>
      <c r="H85" s="35"/>
    </row>
    <row r="86" spans="2:8">
      <c r="B86" s="1" t="s">
        <v>34</v>
      </c>
      <c r="D86" s="35"/>
      <c r="E86" s="25"/>
      <c r="F86" s="35"/>
      <c r="G86" s="25"/>
      <c r="H86" s="35"/>
    </row>
    <row r="87" spans="2:8">
      <c r="B87" s="356" t="s">
        <v>33</v>
      </c>
      <c r="C87" s="356"/>
      <c r="D87" s="356"/>
      <c r="E87" s="356"/>
      <c r="F87" s="356"/>
      <c r="G87" s="356"/>
      <c r="H87" s="356"/>
    </row>
    <row r="88" spans="2:8">
      <c r="D88" s="35"/>
      <c r="F88" s="38"/>
      <c r="H88" s="38"/>
    </row>
    <row r="89" spans="2:8">
      <c r="B89" s="1" t="s">
        <v>45</v>
      </c>
      <c r="D89" s="35"/>
      <c r="E89" s="24"/>
      <c r="F89" s="38"/>
      <c r="H89" s="38"/>
    </row>
  </sheetData>
  <mergeCells count="8">
    <mergeCell ref="B87:H87"/>
    <mergeCell ref="B2:H2"/>
    <mergeCell ref="C8:C9"/>
    <mergeCell ref="D8:D9"/>
    <mergeCell ref="E8:E9"/>
    <mergeCell ref="F8:F9"/>
    <mergeCell ref="G8:G9"/>
    <mergeCell ref="H8:H9"/>
  </mergeCells>
  <conditionalFormatting sqref="F54:F65 F67">
    <cfRule type="cellIs" dxfId="63" priority="13" stopIfTrue="1" operator="equal">
      <formula>-1</formula>
    </cfRule>
    <cfRule type="cellIs" dxfId="62" priority="14" stopIfTrue="1" operator="equal">
      <formula>#DIV/0!</formula>
    </cfRule>
  </conditionalFormatting>
  <conditionalFormatting sqref="H54:H65 H67">
    <cfRule type="cellIs" dxfId="61" priority="5" stopIfTrue="1" operator="equal">
      <formula>-1</formula>
    </cfRule>
    <cfRule type="cellIs" dxfId="60" priority="6" stopIfTrue="1" operator="equal">
      <formula>#DIV/0!</formula>
    </cfRule>
  </conditionalFormatting>
  <conditionalFormatting sqref="F72">
    <cfRule type="cellIs" dxfId="59" priority="9" stopIfTrue="1" operator="equal">
      <formula>-1</formula>
    </cfRule>
    <cfRule type="cellIs" dxfId="58" priority="10" stopIfTrue="1" operator="equal">
      <formula>#DIV/0!</formula>
    </cfRule>
  </conditionalFormatting>
  <conditionalFormatting sqref="H83:H84">
    <cfRule type="cellIs" dxfId="57" priority="7" stopIfTrue="1" operator="equal">
      <formula>-1</formula>
    </cfRule>
    <cfRule type="cellIs" dxfId="56" priority="8" stopIfTrue="1" operator="equal">
      <formula>#DIV/0!</formula>
    </cfRule>
  </conditionalFormatting>
  <conditionalFormatting sqref="F73:F79 F69">
    <cfRule type="cellIs" dxfId="55" priority="11" stopIfTrue="1" operator="equal">
      <formula>-1</formula>
    </cfRule>
    <cfRule type="cellIs" dxfId="54" priority="12" stopIfTrue="1" operator="equal">
      <formula>#DIV/0!</formula>
    </cfRule>
  </conditionalFormatting>
  <conditionalFormatting sqref="H73:H79 H69">
    <cfRule type="cellIs" dxfId="53" priority="3" stopIfTrue="1" operator="equal">
      <formula>-1</formula>
    </cfRule>
    <cfRule type="cellIs" dxfId="52" priority="4" stopIfTrue="1" operator="equal">
      <formula>#DIV/0!</formula>
    </cfRule>
  </conditionalFormatting>
  <conditionalFormatting sqref="H72">
    <cfRule type="cellIs" dxfId="51" priority="1" stopIfTrue="1" operator="equal">
      <formula>-1</formula>
    </cfRule>
    <cfRule type="cellIs" dxfId="50" priority="2" stopIfTrue="1" operator="equal">
      <formula>#DIV/0!</formula>
    </cfRule>
  </conditionalFormatting>
  <conditionalFormatting sqref="F14:F16 F19:F21 F24:F28 F31:F35 F37:F49">
    <cfRule type="cellIs" dxfId="49" priority="53" stopIfTrue="1" operator="equal">
      <formula>-1</formula>
    </cfRule>
    <cfRule type="cellIs" dxfId="48" priority="54" stopIfTrue="1" operator="equal">
      <formula>#DIV/0!</formula>
    </cfRule>
  </conditionalFormatting>
  <conditionalFormatting sqref="D14:D16 D19:D21 D24:D28 D31:D35 D37:D49">
    <cfRule type="cellIs" dxfId="47" priority="51" stopIfTrue="1" operator="equal">
      <formula>-1</formula>
    </cfRule>
    <cfRule type="cellIs" dxfId="46" priority="52" stopIfTrue="1" operator="equal">
      <formula>#DIV/0!</formula>
    </cfRule>
  </conditionalFormatting>
  <conditionalFormatting sqref="D54:D65 D67">
    <cfRule type="cellIs" dxfId="45" priority="21" stopIfTrue="1" operator="equal">
      <formula>-1</formula>
    </cfRule>
    <cfRule type="cellIs" dxfId="44" priority="22" stopIfTrue="1" operator="equal">
      <formula>#DIV/0!</formula>
    </cfRule>
  </conditionalFormatting>
  <conditionalFormatting sqref="D72">
    <cfRule type="cellIs" dxfId="43" priority="17" stopIfTrue="1" operator="equal">
      <formula>-1</formula>
    </cfRule>
    <cfRule type="cellIs" dxfId="42" priority="18" stopIfTrue="1" operator="equal">
      <formula>#DIV/0!</formula>
    </cfRule>
  </conditionalFormatting>
  <conditionalFormatting sqref="D73:D79 D69">
    <cfRule type="cellIs" dxfId="41" priority="19" stopIfTrue="1" operator="equal">
      <formula>-1</formula>
    </cfRule>
    <cfRule type="cellIs" dxfId="40" priority="20" stopIfTrue="1" operator="equal">
      <formula>#DIV/0!</formula>
    </cfRule>
  </conditionalFormatting>
  <conditionalFormatting sqref="F83:F84">
    <cfRule type="cellIs" dxfId="39" priority="15" stopIfTrue="1" operator="equal">
      <formula>-1</formula>
    </cfRule>
    <cfRule type="cellIs" dxfId="38" priority="16" stopIfTrue="1" operator="equal">
      <formula>#DIV/0!</formula>
    </cfRule>
  </conditionalFormatting>
  <conditionalFormatting sqref="F50:F53">
    <cfRule type="cellIs" dxfId="37" priority="27" stopIfTrue="1" operator="equal">
      <formula>-1</formula>
    </cfRule>
    <cfRule type="cellIs" dxfId="36" priority="28" stopIfTrue="1" operator="equal">
      <formula>#DIV/0!</formula>
    </cfRule>
  </conditionalFormatting>
  <conditionalFormatting sqref="D50:D53">
    <cfRule type="cellIs" dxfId="35" priority="25" stopIfTrue="1" operator="equal">
      <formula>-1</formula>
    </cfRule>
    <cfRule type="cellIs" dxfId="34" priority="26" stopIfTrue="1" operator="equal">
      <formula>#DIV/0!</formula>
    </cfRule>
  </conditionalFormatting>
  <conditionalFormatting sqref="D83:D84">
    <cfRule type="cellIs" dxfId="33" priority="23" stopIfTrue="1" operator="equal">
      <formula>-1</formula>
    </cfRule>
    <cfRule type="cellIs" dxfId="32" priority="2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M89"/>
  <sheetViews>
    <sheetView showGridLines="0" topLeftCell="A2" zoomScale="90" workbookViewId="0">
      <selection activeCell="E53" sqref="E53:G53"/>
    </sheetView>
  </sheetViews>
  <sheetFormatPr defaultRowHeight="12"/>
  <cols>
    <col min="1" max="1" width="3" style="1" customWidth="1"/>
    <col min="2" max="2" width="60.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55" t="s">
        <v>109</v>
      </c>
      <c r="C2" s="355"/>
      <c r="D2" s="355"/>
      <c r="E2" s="355"/>
      <c r="F2" s="355"/>
      <c r="G2" s="355"/>
      <c r="H2" s="355"/>
    </row>
    <row r="3" spans="2:8" ht="18.75" thickBot="1">
      <c r="B3" s="75"/>
      <c r="C3" s="75"/>
      <c r="D3" s="75"/>
      <c r="E3" s="75"/>
      <c r="F3" s="75"/>
      <c r="G3" s="75"/>
      <c r="H3" s="75"/>
    </row>
    <row r="4" spans="2:8" ht="19.5" thickTop="1" thickBot="1">
      <c r="B4" s="43" t="s">
        <v>32</v>
      </c>
      <c r="C4" s="75"/>
      <c r="D4" s="75"/>
      <c r="E4" s="64"/>
      <c r="F4" s="64"/>
      <c r="G4" s="64"/>
      <c r="H4" s="64"/>
    </row>
    <row r="5" spans="2:8" ht="12.75" thickTop="1"/>
    <row r="6" spans="2:8">
      <c r="B6" s="27"/>
      <c r="C6" s="41"/>
      <c r="D6" s="28"/>
      <c r="E6" s="29"/>
      <c r="F6" s="29"/>
      <c r="G6" s="30"/>
      <c r="H6" s="30"/>
    </row>
    <row r="7" spans="2:8">
      <c r="B7" s="29"/>
      <c r="C7" s="41"/>
      <c r="D7" s="22"/>
      <c r="E7" s="29"/>
      <c r="F7" s="29"/>
      <c r="G7" s="30"/>
      <c r="H7" s="30"/>
    </row>
    <row r="8" spans="2:8" ht="12.75" customHeight="1">
      <c r="C8" s="357" t="s">
        <v>110</v>
      </c>
      <c r="D8" s="352"/>
      <c r="E8" s="357" t="s">
        <v>111</v>
      </c>
      <c r="F8" s="352"/>
      <c r="G8" s="357" t="s">
        <v>63</v>
      </c>
      <c r="H8" s="352"/>
    </row>
    <row r="9" spans="2:8" ht="19.5" customHeight="1">
      <c r="C9" s="358"/>
      <c r="D9" s="353"/>
      <c r="E9" s="358"/>
      <c r="F9" s="353"/>
      <c r="G9" s="358"/>
      <c r="H9" s="353"/>
    </row>
    <row r="10" spans="2:8" ht="12" customHeight="1">
      <c r="C10" s="4"/>
      <c r="D10" s="45"/>
      <c r="E10" s="3"/>
      <c r="F10" s="32"/>
      <c r="G10" s="3"/>
      <c r="H10" s="45"/>
    </row>
    <row r="11" spans="2:8" ht="15" customHeight="1">
      <c r="B11" s="12" t="s">
        <v>28</v>
      </c>
      <c r="C11" s="14"/>
      <c r="D11" s="46"/>
      <c r="E11" s="15"/>
      <c r="F11" s="33"/>
      <c r="G11" s="15"/>
      <c r="H11" s="46"/>
    </row>
    <row r="12" spans="2:8" ht="13.5" customHeight="1">
      <c r="B12" s="16"/>
      <c r="C12" s="5"/>
      <c r="D12" s="47"/>
      <c r="E12" s="3"/>
      <c r="F12" s="32"/>
      <c r="G12" s="3"/>
      <c r="H12" s="47"/>
    </row>
    <row r="13" spans="2:8" ht="13.5" customHeight="1">
      <c r="B13" s="17" t="s">
        <v>2</v>
      </c>
      <c r="C13" s="5"/>
      <c r="D13" s="47"/>
      <c r="E13" s="3"/>
      <c r="F13" s="32"/>
      <c r="G13" s="3"/>
      <c r="H13" s="57"/>
    </row>
    <row r="14" spans="2:8" ht="13.5" customHeight="1">
      <c r="B14" s="16" t="s">
        <v>5</v>
      </c>
      <c r="C14" s="10">
        <v>96900</v>
      </c>
      <c r="D14" s="88"/>
      <c r="E14" s="10">
        <v>40699.999999999985</v>
      </c>
      <c r="F14" s="134">
        <v>-0.67361668003207709</v>
      </c>
      <c r="G14" s="10">
        <v>189700</v>
      </c>
      <c r="H14" s="142">
        <v>0.52125100240577393</v>
      </c>
    </row>
    <row r="15" spans="2:8" ht="13.5" customHeight="1">
      <c r="B15" s="16" t="s">
        <v>4</v>
      </c>
      <c r="C15" s="10">
        <v>1699550</v>
      </c>
      <c r="D15" s="88"/>
      <c r="E15" s="10">
        <v>1627799.9999999998</v>
      </c>
      <c r="F15" s="134">
        <v>-4.8960037391914124E-2</v>
      </c>
      <c r="G15" s="10">
        <v>1826043.87929196</v>
      </c>
      <c r="H15" s="142">
        <v>6.6863682689857429E-2</v>
      </c>
    </row>
    <row r="16" spans="2:8" ht="13.5" customHeight="1">
      <c r="B16" s="111" t="s">
        <v>0</v>
      </c>
      <c r="C16" s="59">
        <v>1796200</v>
      </c>
      <c r="D16" s="126"/>
      <c r="E16" s="59">
        <v>1668499.9999999998</v>
      </c>
      <c r="F16" s="135">
        <v>-9.1082420874870729E-2</v>
      </c>
      <c r="G16" s="59">
        <v>1976300</v>
      </c>
      <c r="H16" s="143">
        <v>7.6592035735686625E-2</v>
      </c>
    </row>
    <row r="17" spans="2:8" ht="13.5" customHeight="1">
      <c r="B17" s="16"/>
      <c r="C17" s="9"/>
      <c r="D17" s="9"/>
      <c r="E17" s="9"/>
      <c r="F17" s="136" t="s">
        <v>188</v>
      </c>
      <c r="G17" s="9"/>
      <c r="H17" s="136" t="s">
        <v>188</v>
      </c>
    </row>
    <row r="18" spans="2:8" ht="13.5" customHeight="1">
      <c r="B18" s="17" t="s">
        <v>3</v>
      </c>
      <c r="C18" s="9"/>
      <c r="D18" s="9"/>
      <c r="E18" s="9"/>
      <c r="F18" s="136" t="s">
        <v>188</v>
      </c>
      <c r="G18" s="9"/>
      <c r="H18" s="136" t="s">
        <v>188</v>
      </c>
    </row>
    <row r="19" spans="2:8" ht="13.5" customHeight="1">
      <c r="B19" s="16" t="s">
        <v>6</v>
      </c>
      <c r="C19" s="10">
        <v>1424900</v>
      </c>
      <c r="D19" s="88"/>
      <c r="E19" s="10">
        <v>1376900</v>
      </c>
      <c r="F19" s="134">
        <v>-4.5278047427541268E-2</v>
      </c>
      <c r="G19" s="10">
        <v>1569366.1416993856</v>
      </c>
      <c r="H19" s="142">
        <v>8.8175108653020029E-2</v>
      </c>
    </row>
    <row r="20" spans="2:8" ht="13.5" customHeight="1">
      <c r="B20" s="16" t="s">
        <v>7</v>
      </c>
      <c r="C20" s="10">
        <v>220250</v>
      </c>
      <c r="D20" s="88"/>
      <c r="E20" s="10">
        <v>134920.00000000003</v>
      </c>
      <c r="F20" s="134">
        <v>-0.3598102016607353</v>
      </c>
      <c r="G20" s="10">
        <v>274600</v>
      </c>
      <c r="H20" s="142">
        <v>0.30296559905100828</v>
      </c>
    </row>
    <row r="21" spans="2:8" ht="13.5" customHeight="1">
      <c r="B21" s="111" t="s">
        <v>8</v>
      </c>
      <c r="C21" s="59">
        <v>1671394.0981470104</v>
      </c>
      <c r="D21" s="126"/>
      <c r="E21" s="59">
        <v>1592120</v>
      </c>
      <c r="F21" s="135">
        <v>-4.6920083807243329E-2</v>
      </c>
      <c r="G21" s="59">
        <v>1734100</v>
      </c>
      <c r="H21" s="143">
        <v>3.807243340317279E-2</v>
      </c>
    </row>
    <row r="22" spans="2:8" ht="13.5" customHeight="1">
      <c r="B22" s="16"/>
      <c r="C22" s="9"/>
      <c r="D22" s="9"/>
      <c r="E22" s="9"/>
      <c r="F22" s="136" t="s">
        <v>188</v>
      </c>
      <c r="G22" s="9"/>
      <c r="H22" s="136" t="s">
        <v>188</v>
      </c>
    </row>
    <row r="23" spans="2:8" ht="13.5" customHeight="1">
      <c r="B23" s="17" t="s">
        <v>9</v>
      </c>
      <c r="C23" s="9"/>
      <c r="D23" s="9"/>
      <c r="E23" s="9"/>
      <c r="F23" s="136" t="s">
        <v>188</v>
      </c>
      <c r="G23" s="9"/>
      <c r="H23" s="136" t="s">
        <v>188</v>
      </c>
    </row>
    <row r="24" spans="2:8" ht="13.5" customHeight="1">
      <c r="B24" s="16" t="s">
        <v>10</v>
      </c>
      <c r="C24" s="10">
        <v>1082200</v>
      </c>
      <c r="D24" s="88"/>
      <c r="E24" s="10">
        <v>1013100.0000000006</v>
      </c>
      <c r="F24" s="134">
        <v>-8.2918439395310406E-2</v>
      </c>
      <c r="G24" s="10">
        <v>1162808.2</v>
      </c>
      <c r="H24" s="142">
        <v>5.2600887118674722E-2</v>
      </c>
    </row>
    <row r="25" spans="2:8" ht="13.5" customHeight="1">
      <c r="B25" s="16" t="s">
        <v>11</v>
      </c>
      <c r="C25" s="10">
        <v>132600</v>
      </c>
      <c r="D25" s="88"/>
      <c r="E25" s="10">
        <v>105400</v>
      </c>
      <c r="F25" s="134">
        <v>-0.18860662047729027</v>
      </c>
      <c r="G25" s="10">
        <v>144800</v>
      </c>
      <c r="H25" s="142">
        <v>0.11470361816782138</v>
      </c>
    </row>
    <row r="26" spans="2:8" ht="13.5" customHeight="1">
      <c r="B26" s="111" t="s">
        <v>12</v>
      </c>
      <c r="C26" s="115">
        <v>1223500</v>
      </c>
      <c r="D26" s="106"/>
      <c r="E26" s="115">
        <v>1140200.0000000002</v>
      </c>
      <c r="F26" s="137">
        <v>-7.8626262626262489E-2</v>
      </c>
      <c r="G26" s="115">
        <v>1334580</v>
      </c>
      <c r="H26" s="144">
        <v>7.8448484848484767E-2</v>
      </c>
    </row>
    <row r="27" spans="2:8" ht="13.5" customHeight="1">
      <c r="B27" s="109"/>
      <c r="C27" s="11"/>
      <c r="D27" s="88"/>
      <c r="E27" s="11"/>
      <c r="F27" s="134" t="s">
        <v>188</v>
      </c>
      <c r="G27" s="11"/>
      <c r="H27" s="142" t="s">
        <v>188</v>
      </c>
    </row>
    <row r="28" spans="2:8" ht="13.5" customHeight="1">
      <c r="B28" s="116" t="s">
        <v>27</v>
      </c>
      <c r="C28" s="59">
        <v>4691050</v>
      </c>
      <c r="D28" s="126"/>
      <c r="E28" s="59">
        <v>4412400</v>
      </c>
      <c r="F28" s="135">
        <v>-6.7973469646402718E-2</v>
      </c>
      <c r="G28" s="59">
        <v>5006000</v>
      </c>
      <c r="H28" s="143">
        <v>5.7412023150690716E-2</v>
      </c>
    </row>
    <row r="29" spans="2:8" ht="13.5" customHeight="1">
      <c r="B29" s="17"/>
      <c r="C29" s="72"/>
      <c r="D29" s="72"/>
      <c r="E29" s="72"/>
      <c r="F29" s="138" t="s">
        <v>188</v>
      </c>
      <c r="G29" s="72"/>
      <c r="H29" s="138" t="s">
        <v>188</v>
      </c>
    </row>
    <row r="30" spans="2:8" s="49" customFormat="1" ht="13.5" customHeight="1">
      <c r="B30" s="17" t="s">
        <v>65</v>
      </c>
      <c r="C30" s="72"/>
      <c r="D30" s="72"/>
      <c r="E30" s="72"/>
      <c r="F30" s="138" t="s">
        <v>188</v>
      </c>
      <c r="G30" s="72"/>
      <c r="H30" s="138" t="s">
        <v>188</v>
      </c>
    </row>
    <row r="31" spans="2:8" ht="13.5" customHeight="1">
      <c r="B31" s="16" t="s">
        <v>66</v>
      </c>
      <c r="C31" s="10">
        <v>2437947.0830438202</v>
      </c>
      <c r="D31" s="88"/>
      <c r="E31" s="10">
        <v>2273100</v>
      </c>
      <c r="F31" s="134">
        <v>-4.7256835557150545E-2</v>
      </c>
      <c r="G31" s="10">
        <v>2508400</v>
      </c>
      <c r="H31" s="142">
        <v>5.1366395534047538E-2</v>
      </c>
    </row>
    <row r="32" spans="2:8" ht="13.5" customHeight="1">
      <c r="B32" s="16" t="s">
        <v>67</v>
      </c>
      <c r="C32" s="10">
        <v>435200.00000000006</v>
      </c>
      <c r="D32" s="88"/>
      <c r="E32" s="10">
        <v>367000</v>
      </c>
      <c r="F32" s="134">
        <v>-0.19376098418277687</v>
      </c>
      <c r="G32" s="10">
        <v>491000</v>
      </c>
      <c r="H32" s="142">
        <v>7.8646748681898027E-2</v>
      </c>
    </row>
    <row r="33" spans="2:10" s="49" customFormat="1" ht="12.75" customHeight="1">
      <c r="B33" s="117" t="s">
        <v>68</v>
      </c>
      <c r="C33" s="129">
        <v>2889100</v>
      </c>
      <c r="D33" s="130"/>
      <c r="E33" s="129">
        <v>2533300</v>
      </c>
      <c r="F33" s="139">
        <v>-0.10844815147195974</v>
      </c>
      <c r="G33" s="129">
        <v>2980299.9999999995</v>
      </c>
      <c r="H33" s="145">
        <v>4.8865895933414061E-2</v>
      </c>
    </row>
    <row r="34" spans="2:10">
      <c r="B34" s="22"/>
      <c r="C34" s="97"/>
      <c r="D34" s="54"/>
      <c r="E34" s="97"/>
      <c r="F34" s="134" t="s">
        <v>188</v>
      </c>
      <c r="G34" s="97"/>
      <c r="H34" s="146" t="s">
        <v>188</v>
      </c>
    </row>
    <row r="35" spans="2:10">
      <c r="B35" s="8"/>
      <c r="C35" s="100"/>
      <c r="D35" s="101"/>
      <c r="E35" s="100"/>
      <c r="F35" s="140" t="s">
        <v>188</v>
      </c>
      <c r="G35" s="100"/>
      <c r="H35" s="147" t="s">
        <v>188</v>
      </c>
    </row>
    <row r="36" spans="2:10" ht="15" customHeight="1">
      <c r="B36" s="12" t="s">
        <v>14</v>
      </c>
      <c r="C36" s="94"/>
      <c r="D36" s="94"/>
      <c r="E36" s="94"/>
      <c r="F36" s="141" t="s">
        <v>188</v>
      </c>
      <c r="G36" s="94"/>
      <c r="H36" s="141" t="s">
        <v>188</v>
      </c>
    </row>
    <row r="37" spans="2:10" ht="13.5" customHeight="1">
      <c r="B37" s="109"/>
      <c r="C37" s="11"/>
      <c r="D37" s="88"/>
      <c r="E37" s="11"/>
      <c r="F37" s="134" t="s">
        <v>188</v>
      </c>
      <c r="G37" s="11"/>
      <c r="H37" s="142" t="s">
        <v>188</v>
      </c>
    </row>
    <row r="38" spans="2:10" ht="13.5" customHeight="1">
      <c r="B38" s="73" t="s">
        <v>22</v>
      </c>
      <c r="C38" s="11"/>
      <c r="D38" s="88"/>
      <c r="E38" s="11"/>
      <c r="F38" s="134" t="s">
        <v>188</v>
      </c>
      <c r="G38" s="11"/>
      <c r="H38" s="142" t="s">
        <v>188</v>
      </c>
    </row>
    <row r="39" spans="2:10" ht="13.5" customHeight="1">
      <c r="B39" s="110" t="s">
        <v>54</v>
      </c>
      <c r="C39" s="11"/>
      <c r="D39" s="88"/>
      <c r="E39" s="11"/>
      <c r="F39" s="134" t="s">
        <v>188</v>
      </c>
      <c r="G39" s="11"/>
      <c r="H39" s="142" t="s">
        <v>188</v>
      </c>
    </row>
    <row r="40" spans="2:10" ht="13.5" customHeight="1">
      <c r="B40" s="61" t="s">
        <v>50</v>
      </c>
      <c r="C40" s="112">
        <v>554.46476319347903</v>
      </c>
      <c r="D40" s="88"/>
      <c r="E40" s="112">
        <v>520.42570400713021</v>
      </c>
      <c r="F40" s="55"/>
      <c r="G40" s="112">
        <v>587.62355466782969</v>
      </c>
      <c r="H40" s="57"/>
    </row>
    <row r="41" spans="2:10" ht="13.5" customHeight="1">
      <c r="B41" s="61" t="s">
        <v>51</v>
      </c>
      <c r="C41" s="112">
        <v>645.34274515514971</v>
      </c>
      <c r="D41" s="88"/>
      <c r="E41" s="112">
        <v>604.32603811271645</v>
      </c>
      <c r="F41" s="55"/>
      <c r="G41" s="112">
        <v>683.89512274366552</v>
      </c>
      <c r="H41" s="57"/>
    </row>
    <row r="42" spans="2:10" ht="13.5" customHeight="1">
      <c r="B42" s="61" t="s">
        <v>52</v>
      </c>
      <c r="C42" s="112">
        <v>210.70960012779628</v>
      </c>
      <c r="D42" s="88"/>
      <c r="E42" s="112">
        <v>186.93473838617302</v>
      </c>
      <c r="F42" s="55"/>
      <c r="G42" s="112">
        <v>234.29671362278916</v>
      </c>
      <c r="H42" s="57"/>
    </row>
    <row r="43" spans="2:10" s="63" customFormat="1" ht="13.5" customHeight="1">
      <c r="B43" s="62" t="s">
        <v>56</v>
      </c>
      <c r="C43" s="113">
        <v>1414.7691281868779</v>
      </c>
      <c r="D43" s="106"/>
      <c r="E43" s="113">
        <v>1323.207652224763</v>
      </c>
      <c r="F43" s="152"/>
      <c r="G43" s="113">
        <v>1487.2706407092592</v>
      </c>
      <c r="H43" s="108"/>
    </row>
    <row r="44" spans="2:10" ht="13.5" customHeight="1">
      <c r="B44" s="61" t="s">
        <v>53</v>
      </c>
      <c r="C44" s="112">
        <v>451.51255451658216</v>
      </c>
      <c r="D44" s="88"/>
      <c r="E44" s="112">
        <v>403.75965721833893</v>
      </c>
      <c r="F44" s="55"/>
      <c r="G44" s="112">
        <v>506.87727479967054</v>
      </c>
      <c r="H44" s="57"/>
    </row>
    <row r="45" spans="2:10" s="63" customFormat="1" ht="13.5" customHeight="1">
      <c r="B45" s="62" t="s">
        <v>57</v>
      </c>
      <c r="C45" s="113">
        <v>1879.7206714602137</v>
      </c>
      <c r="D45" s="106"/>
      <c r="E45" s="113">
        <v>1775.5730914924115</v>
      </c>
      <c r="F45" s="152"/>
      <c r="G45" s="113">
        <v>1921.5305203573544</v>
      </c>
      <c r="H45" s="108"/>
    </row>
    <row r="46" spans="2:10" ht="13.5" customHeight="1">
      <c r="B46" s="61" t="s">
        <v>13</v>
      </c>
      <c r="C46" s="112">
        <v>229.21998643291221</v>
      </c>
      <c r="D46" s="88"/>
      <c r="E46" s="112">
        <v>196.76402304000001</v>
      </c>
      <c r="F46" s="55"/>
      <c r="G46" s="112">
        <v>245.51720000000003</v>
      </c>
      <c r="H46" s="57"/>
    </row>
    <row r="47" spans="2:10" ht="13.5" customHeight="1">
      <c r="B47" s="61" t="s">
        <v>55</v>
      </c>
      <c r="C47" s="112">
        <v>433.012</v>
      </c>
      <c r="D47" s="88"/>
      <c r="E47" s="112">
        <v>410.71960204694028</v>
      </c>
      <c r="F47" s="55"/>
      <c r="G47" s="112">
        <v>454.98765335787942</v>
      </c>
      <c r="H47" s="57"/>
      <c r="J47" s="23"/>
    </row>
    <row r="48" spans="2:10" ht="13.5" customHeight="1">
      <c r="B48" s="111" t="s">
        <v>15</v>
      </c>
      <c r="C48" s="85">
        <v>2539.5908700849727</v>
      </c>
      <c r="D48" s="126"/>
      <c r="E48" s="85">
        <v>2455.2952477017043</v>
      </c>
      <c r="F48" s="56"/>
      <c r="G48" s="85">
        <v>2584.324728845354</v>
      </c>
      <c r="H48" s="128"/>
    </row>
    <row r="49" spans="2:8" ht="13.5" customHeight="1">
      <c r="B49" s="73"/>
      <c r="C49" s="84">
        <v>0</v>
      </c>
      <c r="D49" s="106"/>
      <c r="E49" s="84"/>
      <c r="F49" s="107"/>
      <c r="G49" s="84"/>
      <c r="H49" s="108"/>
    </row>
    <row r="50" spans="2:8" ht="13.5" customHeight="1">
      <c r="B50" s="267" t="s">
        <v>16</v>
      </c>
      <c r="C50" s="296">
        <v>2539.3790489333746</v>
      </c>
      <c r="D50" s="106"/>
      <c r="E50" s="84">
        <v>2455.2952477017043</v>
      </c>
      <c r="F50" s="107"/>
      <c r="G50" s="84">
        <v>2584.324728845354</v>
      </c>
      <c r="H50" s="108"/>
    </row>
    <row r="51" spans="2:8" ht="13.5" customHeight="1">
      <c r="B51" s="268" t="s">
        <v>19</v>
      </c>
      <c r="C51" s="295">
        <v>-1191.0071655142949</v>
      </c>
      <c r="D51" s="88"/>
      <c r="E51" s="112">
        <v>-1194.9131919982437</v>
      </c>
      <c r="F51" s="54"/>
      <c r="G51" s="112">
        <v>-1181.3264678977603</v>
      </c>
      <c r="H51" s="57"/>
    </row>
    <row r="52" spans="2:8" ht="12.75" customHeight="1">
      <c r="B52" s="269" t="s">
        <v>20</v>
      </c>
      <c r="C52" s="86">
        <v>1358.2085084412083</v>
      </c>
      <c r="D52" s="126"/>
      <c r="E52" s="85">
        <v>1260.3820557034605</v>
      </c>
      <c r="F52" s="56"/>
      <c r="G52" s="85">
        <v>1402.9982609475937</v>
      </c>
      <c r="H52" s="128"/>
    </row>
    <row r="53" spans="2:8" ht="12.75" customHeight="1">
      <c r="B53" s="270" t="s">
        <v>21</v>
      </c>
      <c r="C53" s="297">
        <v>0.53485851551453178</v>
      </c>
      <c r="D53" s="88"/>
      <c r="E53" s="341">
        <v>0.51333217741664661</v>
      </c>
      <c r="F53" s="342"/>
      <c r="G53" s="341">
        <v>0.54288775914566934</v>
      </c>
      <c r="H53" s="58"/>
    </row>
    <row r="54" spans="2:8" ht="13.5" customHeight="1">
      <c r="B54" s="271" t="s">
        <v>1</v>
      </c>
      <c r="C54" s="298">
        <v>-632.74490185904892</v>
      </c>
      <c r="D54" s="311"/>
      <c r="E54" s="298">
        <v>-531.30371207751784</v>
      </c>
      <c r="F54" s="311"/>
      <c r="G54" s="298">
        <v>-818.15833771971688</v>
      </c>
      <c r="H54" s="311"/>
    </row>
    <row r="55" spans="2:8" ht="13.5" customHeight="1">
      <c r="B55" s="268" t="s">
        <v>17</v>
      </c>
      <c r="C55" s="299">
        <v>-15.55</v>
      </c>
      <c r="D55" s="312"/>
      <c r="E55" s="299">
        <v>0</v>
      </c>
      <c r="F55" s="312"/>
      <c r="G55" s="299">
        <v>-20</v>
      </c>
      <c r="H55" s="312"/>
    </row>
    <row r="56" spans="2:8" ht="13.5" customHeight="1">
      <c r="B56" s="268" t="s">
        <v>18</v>
      </c>
      <c r="C56" s="299">
        <v>0</v>
      </c>
      <c r="D56" s="312"/>
      <c r="E56" s="299">
        <v>0</v>
      </c>
      <c r="F56" s="312"/>
      <c r="G56" s="299">
        <v>-5.0999999999999996</v>
      </c>
      <c r="H56" s="312"/>
    </row>
    <row r="57" spans="2:8" ht="13.5" customHeight="1">
      <c r="B57" s="268" t="s">
        <v>43</v>
      </c>
      <c r="C57" s="299">
        <v>0</v>
      </c>
      <c r="D57" s="312"/>
      <c r="E57" s="299">
        <v>0</v>
      </c>
      <c r="F57" s="312"/>
      <c r="G57" s="299">
        <v>-5</v>
      </c>
      <c r="H57" s="312"/>
    </row>
    <row r="58" spans="2:8" ht="13.5" customHeight="1">
      <c r="B58" s="272" t="s">
        <v>44</v>
      </c>
      <c r="C58" s="284">
        <v>674.44377176424086</v>
      </c>
      <c r="D58" s="313"/>
      <c r="E58" s="284">
        <v>569.83992322787685</v>
      </c>
      <c r="F58" s="313"/>
      <c r="G58" s="284">
        <v>840.75284102310195</v>
      </c>
      <c r="H58" s="313"/>
    </row>
    <row r="59" spans="2:8" ht="13.5" customHeight="1">
      <c r="B59" s="268" t="s">
        <v>23</v>
      </c>
      <c r="C59" s="299">
        <v>-234.80706286955814</v>
      </c>
      <c r="D59" s="312"/>
      <c r="E59" s="299">
        <v>-189.26124375000001</v>
      </c>
      <c r="F59" s="312"/>
      <c r="G59" s="299">
        <v>-329.02800000000002</v>
      </c>
      <c r="H59" s="312"/>
    </row>
    <row r="60" spans="2:8" ht="13.5" customHeight="1">
      <c r="B60" s="268" t="s">
        <v>29</v>
      </c>
      <c r="C60" s="299">
        <v>0</v>
      </c>
      <c r="D60" s="312"/>
      <c r="E60" s="299">
        <v>0</v>
      </c>
      <c r="F60" s="312"/>
      <c r="G60" s="299">
        <v>0</v>
      </c>
      <c r="H60" s="312"/>
    </row>
    <row r="61" spans="2:8" ht="13.5" customHeight="1">
      <c r="B61" s="268" t="s">
        <v>156</v>
      </c>
      <c r="C61" s="299">
        <v>0</v>
      </c>
      <c r="D61" s="312"/>
      <c r="E61" s="299">
        <v>-28</v>
      </c>
      <c r="F61" s="312"/>
      <c r="G61" s="299">
        <v>0</v>
      </c>
      <c r="H61" s="312"/>
    </row>
    <row r="62" spans="2:8" ht="13.5" customHeight="1">
      <c r="B62" s="268" t="s">
        <v>58</v>
      </c>
      <c r="C62" s="299">
        <v>0</v>
      </c>
      <c r="D62" s="312"/>
      <c r="E62" s="299">
        <v>-1.1000000000000001</v>
      </c>
      <c r="F62" s="312"/>
      <c r="G62" s="299">
        <v>0</v>
      </c>
      <c r="H62" s="312"/>
    </row>
    <row r="63" spans="2:8" ht="13.5" customHeight="1">
      <c r="B63" s="268" t="s">
        <v>103</v>
      </c>
      <c r="C63" s="299">
        <v>0</v>
      </c>
      <c r="D63" s="312"/>
      <c r="E63" s="299">
        <v>0</v>
      </c>
      <c r="F63" s="312"/>
      <c r="G63" s="299">
        <v>0</v>
      </c>
      <c r="H63" s="312"/>
    </row>
    <row r="64" spans="2:8" ht="13.5" customHeight="1">
      <c r="B64" s="272" t="s">
        <v>24</v>
      </c>
      <c r="C64" s="285">
        <v>457.16404156992996</v>
      </c>
      <c r="D64" s="314"/>
      <c r="E64" s="285">
        <v>317.23566411773663</v>
      </c>
      <c r="F64" s="314"/>
      <c r="G64" s="285">
        <v>599.19216799729531</v>
      </c>
      <c r="H64" s="314"/>
    </row>
    <row r="65" spans="2:13" ht="13.5" customHeight="1">
      <c r="B65" s="268" t="s">
        <v>25</v>
      </c>
      <c r="C65" s="299">
        <v>-119.4002051149443</v>
      </c>
      <c r="D65" s="312"/>
      <c r="E65" s="299">
        <v>-175.67699496682499</v>
      </c>
      <c r="F65" s="312"/>
      <c r="G65" s="299">
        <v>-79.308916029432893</v>
      </c>
      <c r="H65" s="312"/>
    </row>
    <row r="66" spans="2:13" ht="13.5" customHeight="1">
      <c r="B66" s="272" t="s">
        <v>26</v>
      </c>
      <c r="C66" s="285">
        <v>342.8730311774475</v>
      </c>
      <c r="D66" s="316"/>
      <c r="E66" s="285">
        <v>237.92674808830373</v>
      </c>
      <c r="F66" s="316"/>
      <c r="G66" s="285">
        <v>449.39412599797146</v>
      </c>
      <c r="H66" s="316"/>
    </row>
    <row r="67" spans="2:13" ht="13.5" customHeight="1">
      <c r="B67" s="268"/>
      <c r="C67" s="6"/>
      <c r="D67" s="312"/>
      <c r="E67" s="6"/>
      <c r="F67" s="312"/>
      <c r="G67" s="6"/>
      <c r="H67" s="312"/>
    </row>
    <row r="68" spans="2:13" ht="13.5" customHeight="1">
      <c r="B68" s="273" t="s">
        <v>155</v>
      </c>
      <c r="C68" s="300"/>
      <c r="D68" s="317"/>
      <c r="E68" s="300"/>
      <c r="F68" s="317"/>
      <c r="G68" s="300"/>
      <c r="H68" s="317"/>
    </row>
    <row r="69" spans="2:13" ht="13.5" customHeight="1">
      <c r="B69" s="274" t="s">
        <v>20</v>
      </c>
      <c r="C69" s="6">
        <v>1358.2085084412083</v>
      </c>
      <c r="D69" s="312"/>
      <c r="E69" s="6">
        <v>1260.3820557034605</v>
      </c>
      <c r="F69" s="312"/>
      <c r="G69" s="6">
        <v>1402.9982609475937</v>
      </c>
      <c r="H69" s="312"/>
    </row>
    <row r="70" spans="2:13" ht="13.5" customHeight="1">
      <c r="B70" s="275" t="s">
        <v>182</v>
      </c>
      <c r="C70" s="298">
        <v>-511.5453917173229</v>
      </c>
      <c r="D70" s="319"/>
      <c r="E70" s="298">
        <v>-422.42547700562767</v>
      </c>
      <c r="F70" s="319"/>
      <c r="G70" s="298">
        <v>-588.23411383178313</v>
      </c>
      <c r="H70" s="319"/>
    </row>
    <row r="71" spans="2:13" s="49" customFormat="1" ht="13.5" customHeight="1">
      <c r="B71" s="276" t="s">
        <v>183</v>
      </c>
      <c r="C71" s="287">
        <v>0.20015457721728752</v>
      </c>
      <c r="D71" s="321"/>
      <c r="E71" s="287">
        <v>0.16345681031901993</v>
      </c>
      <c r="F71" s="321"/>
      <c r="G71" s="287">
        <v>0.237968798954379</v>
      </c>
      <c r="H71" s="321"/>
    </row>
    <row r="72" spans="2:13" s="49" customFormat="1" ht="13.5" customHeight="1">
      <c r="B72" s="277" t="s">
        <v>170</v>
      </c>
      <c r="C72" s="84">
        <v>836.05657853569983</v>
      </c>
      <c r="D72" s="323"/>
      <c r="E72" s="84">
        <v>673.4280006663065</v>
      </c>
      <c r="F72" s="323"/>
      <c r="G72" s="84">
        <v>966.64906474875033</v>
      </c>
      <c r="H72" s="323"/>
    </row>
    <row r="73" spans="2:13" ht="13.5" customHeight="1">
      <c r="B73" s="274" t="s">
        <v>152</v>
      </c>
      <c r="C73" s="299">
        <v>0</v>
      </c>
      <c r="D73" s="312"/>
      <c r="E73" s="299">
        <v>-12</v>
      </c>
      <c r="F73" s="312"/>
      <c r="G73" s="299">
        <v>61.904535795580045</v>
      </c>
      <c r="H73" s="312"/>
    </row>
    <row r="74" spans="2:13" s="49" customFormat="1">
      <c r="B74" s="274" t="s">
        <v>151</v>
      </c>
      <c r="C74" s="299">
        <v>-15</v>
      </c>
      <c r="D74" s="312"/>
      <c r="E74" s="299">
        <v>3.7490998194127769</v>
      </c>
      <c r="F74" s="312"/>
      <c r="G74" s="299">
        <v>-23</v>
      </c>
      <c r="H74" s="312"/>
      <c r="I74" s="37"/>
      <c r="J74" s="37"/>
      <c r="K74" s="53"/>
      <c r="L74" s="53"/>
      <c r="M74" s="37"/>
    </row>
    <row r="75" spans="2:13" s="49" customFormat="1">
      <c r="B75" s="274" t="s">
        <v>172</v>
      </c>
      <c r="C75" s="299">
        <v>-59.439468763443138</v>
      </c>
      <c r="D75" s="312"/>
      <c r="E75" s="299">
        <v>2</v>
      </c>
      <c r="F75" s="312"/>
      <c r="G75" s="299">
        <v>-72.268289688817845</v>
      </c>
      <c r="H75" s="312"/>
      <c r="I75" s="37"/>
      <c r="J75" s="37"/>
      <c r="K75" s="53"/>
      <c r="L75" s="53"/>
      <c r="M75" s="37"/>
    </row>
    <row r="76" spans="2:13" ht="10.5" customHeight="1">
      <c r="B76" s="274" t="s">
        <v>184</v>
      </c>
      <c r="C76" s="299">
        <v>-11.666666666666668</v>
      </c>
      <c r="D76" s="312"/>
      <c r="E76" s="299">
        <v>0</v>
      </c>
      <c r="F76" s="312"/>
      <c r="G76" s="299">
        <v>-130</v>
      </c>
      <c r="H76" s="312"/>
    </row>
    <row r="77" spans="2:13">
      <c r="B77" s="274" t="s">
        <v>150</v>
      </c>
      <c r="C77" s="299">
        <v>-218.54642432833745</v>
      </c>
      <c r="D77" s="312"/>
      <c r="E77" s="299">
        <v>-189.66124375000001</v>
      </c>
      <c r="F77" s="312"/>
      <c r="G77" s="299">
        <v>-246.98781744827855</v>
      </c>
      <c r="H77" s="312"/>
    </row>
    <row r="78" spans="2:13">
      <c r="B78" s="274" t="s">
        <v>185</v>
      </c>
      <c r="C78" s="299">
        <v>-101.33065633376266</v>
      </c>
      <c r="D78" s="312"/>
      <c r="E78" s="299">
        <v>-61.030763589367716</v>
      </c>
      <c r="F78" s="312"/>
      <c r="G78" s="299">
        <v>-160</v>
      </c>
      <c r="H78" s="312"/>
    </row>
    <row r="79" spans="2:13">
      <c r="B79" s="278" t="s">
        <v>186</v>
      </c>
      <c r="C79" s="289">
        <v>461.07777660004331</v>
      </c>
      <c r="D79" s="324"/>
      <c r="E79" s="289">
        <v>559.91231065100624</v>
      </c>
      <c r="F79" s="324"/>
      <c r="G79" s="289">
        <v>319.29535514657732</v>
      </c>
      <c r="H79" s="324"/>
    </row>
    <row r="80" spans="2:13">
      <c r="B80" s="281"/>
      <c r="C80" s="291"/>
      <c r="D80" s="63" t="s">
        <v>188</v>
      </c>
      <c r="E80" s="291"/>
      <c r="F80" s="63" t="s">
        <v>188</v>
      </c>
      <c r="G80" s="291"/>
      <c r="H80" s="63" t="s">
        <v>188</v>
      </c>
    </row>
    <row r="81" spans="2:8">
      <c r="B81" s="279"/>
      <c r="C81" s="301"/>
      <c r="D81" s="63"/>
      <c r="E81" s="301"/>
      <c r="F81" s="63" t="s">
        <v>188</v>
      </c>
      <c r="G81" s="301"/>
      <c r="H81" s="63" t="s">
        <v>188</v>
      </c>
    </row>
    <row r="82" spans="2:8">
      <c r="B82" s="273" t="s">
        <v>154</v>
      </c>
      <c r="C82" s="300"/>
      <c r="D82" s="141"/>
      <c r="E82" s="300"/>
      <c r="F82" s="141" t="s">
        <v>188</v>
      </c>
      <c r="G82" s="300"/>
      <c r="H82" s="141" t="s">
        <v>188</v>
      </c>
    </row>
    <row r="83" spans="2:8">
      <c r="B83" s="280" t="s">
        <v>108</v>
      </c>
      <c r="C83" s="302">
        <v>3.995039773660737</v>
      </c>
      <c r="D83" s="104"/>
      <c r="E83" s="302">
        <v>3.2957651090841837</v>
      </c>
      <c r="F83" s="104"/>
      <c r="G83" s="302">
        <v>4.2722997771642426</v>
      </c>
      <c r="H83" s="328"/>
    </row>
    <row r="84" spans="2:8">
      <c r="B84" s="327"/>
      <c r="C84" s="329"/>
      <c r="D84" s="107"/>
      <c r="E84" s="329"/>
      <c r="F84" s="107"/>
      <c r="G84" s="329"/>
      <c r="H84" s="107"/>
    </row>
    <row r="85" spans="2:8">
      <c r="B85" s="44" t="s">
        <v>35</v>
      </c>
      <c r="D85" s="35"/>
      <c r="E85" s="25"/>
      <c r="F85" s="35"/>
      <c r="G85" s="25"/>
      <c r="H85" s="35"/>
    </row>
    <row r="86" spans="2:8">
      <c r="B86" s="1" t="s">
        <v>34</v>
      </c>
      <c r="D86" s="35"/>
      <c r="E86" s="25"/>
      <c r="F86" s="35"/>
      <c r="G86" s="25"/>
      <c r="H86" s="35"/>
    </row>
    <row r="87" spans="2:8">
      <c r="B87" s="356" t="s">
        <v>33</v>
      </c>
      <c r="C87" s="356"/>
      <c r="D87" s="356"/>
      <c r="E87" s="356"/>
      <c r="F87" s="356"/>
      <c r="G87" s="356"/>
      <c r="H87" s="356"/>
    </row>
    <row r="88" spans="2:8">
      <c r="D88" s="35"/>
      <c r="F88" s="38"/>
      <c r="H88" s="38"/>
    </row>
    <row r="89" spans="2:8">
      <c r="B89" s="1" t="s">
        <v>45</v>
      </c>
      <c r="D89" s="35"/>
      <c r="E89" s="24"/>
      <c r="F89" s="38"/>
      <c r="H89" s="38"/>
    </row>
  </sheetData>
  <mergeCells count="8">
    <mergeCell ref="B87:H87"/>
    <mergeCell ref="B2:H2"/>
    <mergeCell ref="C8:C9"/>
    <mergeCell ref="D8:D9"/>
    <mergeCell ref="E8:E9"/>
    <mergeCell ref="F8:F9"/>
    <mergeCell ref="G8:G9"/>
    <mergeCell ref="H8:H9"/>
  </mergeCells>
  <conditionalFormatting sqref="F54:F65 F67">
    <cfRule type="cellIs" dxfId="31" priority="13" stopIfTrue="1" operator="equal">
      <formula>-1</formula>
    </cfRule>
    <cfRule type="cellIs" dxfId="30" priority="14" stopIfTrue="1" operator="equal">
      <formula>#DIV/0!</formula>
    </cfRule>
  </conditionalFormatting>
  <conditionalFormatting sqref="H54:H65 H67">
    <cfRule type="cellIs" dxfId="29" priority="5" stopIfTrue="1" operator="equal">
      <formula>-1</formula>
    </cfRule>
    <cfRule type="cellIs" dxfId="28" priority="6" stopIfTrue="1" operator="equal">
      <formula>#DIV/0!</formula>
    </cfRule>
  </conditionalFormatting>
  <conditionalFormatting sqref="F72">
    <cfRule type="cellIs" dxfId="27" priority="9" stopIfTrue="1" operator="equal">
      <formula>-1</formula>
    </cfRule>
    <cfRule type="cellIs" dxfId="26" priority="10" stopIfTrue="1" operator="equal">
      <formula>#DIV/0!</formula>
    </cfRule>
  </conditionalFormatting>
  <conditionalFormatting sqref="H83:H84">
    <cfRule type="cellIs" dxfId="25" priority="7" stopIfTrue="1" operator="equal">
      <formula>-1</formula>
    </cfRule>
    <cfRule type="cellIs" dxfId="24" priority="8" stopIfTrue="1" operator="equal">
      <formula>#DIV/0!</formula>
    </cfRule>
  </conditionalFormatting>
  <conditionalFormatting sqref="F73:F79 F69">
    <cfRule type="cellIs" dxfId="23" priority="11" stopIfTrue="1" operator="equal">
      <formula>-1</formula>
    </cfRule>
    <cfRule type="cellIs" dxfId="22" priority="12" stopIfTrue="1" operator="equal">
      <formula>#DIV/0!</formula>
    </cfRule>
  </conditionalFormatting>
  <conditionalFormatting sqref="H73:H79 H69">
    <cfRule type="cellIs" dxfId="21" priority="3" stopIfTrue="1" operator="equal">
      <formula>-1</formula>
    </cfRule>
    <cfRule type="cellIs" dxfId="20" priority="4" stopIfTrue="1" operator="equal">
      <formula>#DIV/0!</formula>
    </cfRule>
  </conditionalFormatting>
  <conditionalFormatting sqref="H72">
    <cfRule type="cellIs" dxfId="19" priority="1" stopIfTrue="1" operator="equal">
      <formula>-1</formula>
    </cfRule>
    <cfRule type="cellIs" dxfId="18" priority="2" stopIfTrue="1" operator="equal">
      <formula>#DIV/0!</formula>
    </cfRule>
  </conditionalFormatting>
  <conditionalFormatting sqref="F14:F16 F19:F21 F24:F28 F31:F35 F37:F49">
    <cfRule type="cellIs" dxfId="17" priority="53" stopIfTrue="1" operator="equal">
      <formula>-1</formula>
    </cfRule>
    <cfRule type="cellIs" dxfId="16" priority="54" stopIfTrue="1" operator="equal">
      <formula>#DIV/0!</formula>
    </cfRule>
  </conditionalFormatting>
  <conditionalFormatting sqref="D14:D16 D19:D21 D24:D28 D31:D35 D37:D49">
    <cfRule type="cellIs" dxfId="15" priority="51" stopIfTrue="1" operator="equal">
      <formula>-1</formula>
    </cfRule>
    <cfRule type="cellIs" dxfId="14" priority="52" stopIfTrue="1" operator="equal">
      <formula>#DIV/0!</formula>
    </cfRule>
  </conditionalFormatting>
  <conditionalFormatting sqref="D54:D65 D67">
    <cfRule type="cellIs" dxfId="13" priority="21" stopIfTrue="1" operator="equal">
      <formula>-1</formula>
    </cfRule>
    <cfRule type="cellIs" dxfId="12" priority="22" stopIfTrue="1" operator="equal">
      <formula>#DIV/0!</formula>
    </cfRule>
  </conditionalFormatting>
  <conditionalFormatting sqref="D72">
    <cfRule type="cellIs" dxfId="11" priority="17" stopIfTrue="1" operator="equal">
      <formula>-1</formula>
    </cfRule>
    <cfRule type="cellIs" dxfId="10" priority="18" stopIfTrue="1" operator="equal">
      <formula>#DIV/0!</formula>
    </cfRule>
  </conditionalFormatting>
  <conditionalFormatting sqref="D73:D79 D69">
    <cfRule type="cellIs" dxfId="9" priority="19" stopIfTrue="1" operator="equal">
      <formula>-1</formula>
    </cfRule>
    <cfRule type="cellIs" dxfId="8" priority="20" stopIfTrue="1" operator="equal">
      <formula>#DIV/0!</formula>
    </cfRule>
  </conditionalFormatting>
  <conditionalFormatting sqref="F83:F84">
    <cfRule type="cellIs" dxfId="7" priority="15" stopIfTrue="1" operator="equal">
      <formula>-1</formula>
    </cfRule>
    <cfRule type="cellIs" dxfId="6" priority="16" stopIfTrue="1" operator="equal">
      <formula>#DIV/0!</formula>
    </cfRule>
  </conditionalFormatting>
  <conditionalFormatting sqref="F50:F53">
    <cfRule type="cellIs" dxfId="5" priority="27" stopIfTrue="1" operator="equal">
      <formula>-1</formula>
    </cfRule>
    <cfRule type="cellIs" dxfId="4" priority="28" stopIfTrue="1" operator="equal">
      <formula>#DIV/0!</formula>
    </cfRule>
  </conditionalFormatting>
  <conditionalFormatting sqref="D50:D53">
    <cfRule type="cellIs" dxfId="3" priority="25" stopIfTrue="1" operator="equal">
      <formula>-1</formula>
    </cfRule>
    <cfRule type="cellIs" dxfId="2" priority="26" stopIfTrue="1" operator="equal">
      <formula>#DIV/0!</formula>
    </cfRule>
  </conditionalFormatting>
  <conditionalFormatting sqref="D83:D84">
    <cfRule type="cellIs" dxfId="1" priority="23" stopIfTrue="1" operator="equal">
      <formula>-1</formula>
    </cfRule>
    <cfRule type="cellIs" dxfId="0" priority="2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E31"/>
  <sheetViews>
    <sheetView showGridLines="0" zoomScale="90" zoomScaleNormal="90" workbookViewId="0">
      <selection activeCell="I16" sqref="I16"/>
    </sheetView>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355" t="s">
        <v>39</v>
      </c>
      <c r="C2" s="355"/>
    </row>
    <row r="3" spans="2:3" ht="18.75" thickBot="1">
      <c r="B3" s="42"/>
      <c r="C3" s="42"/>
    </row>
    <row r="4" spans="2:3" ht="19.5" thickTop="1" thickBot="1">
      <c r="B4" s="43" t="s">
        <v>32</v>
      </c>
      <c r="C4" s="42"/>
    </row>
    <row r="5" spans="2:3" ht="12.75" thickTop="1"/>
    <row r="9" spans="2:3" ht="15" customHeight="1">
      <c r="B9" s="12" t="s">
        <v>41</v>
      </c>
      <c r="C9" s="13" t="s">
        <v>40</v>
      </c>
    </row>
    <row r="10" spans="2:3" ht="13.5" customHeight="1">
      <c r="B10" s="79" t="s">
        <v>189</v>
      </c>
      <c r="C10" s="74" t="s">
        <v>202</v>
      </c>
    </row>
    <row r="11" spans="2:3" ht="13.5" customHeight="1">
      <c r="B11" s="79" t="s">
        <v>47</v>
      </c>
      <c r="C11" s="74" t="s">
        <v>48</v>
      </c>
    </row>
    <row r="12" spans="2:3" ht="13.5" customHeight="1">
      <c r="B12" s="79" t="s">
        <v>190</v>
      </c>
      <c r="C12" s="74" t="s">
        <v>203</v>
      </c>
    </row>
    <row r="13" spans="2:3" ht="13.5" customHeight="1">
      <c r="B13" s="79" t="s">
        <v>106</v>
      </c>
      <c r="C13" s="74" t="s">
        <v>104</v>
      </c>
    </row>
    <row r="14" spans="2:3" ht="13.5" customHeight="1">
      <c r="B14" s="79" t="s">
        <v>85</v>
      </c>
      <c r="C14" s="74" t="s">
        <v>86</v>
      </c>
    </row>
    <row r="15" spans="2:3" ht="13.5" customHeight="1">
      <c r="B15" s="79" t="s">
        <v>87</v>
      </c>
      <c r="C15" s="74" t="s">
        <v>88</v>
      </c>
    </row>
    <row r="16" spans="2:3" ht="13.5" customHeight="1">
      <c r="B16" s="79" t="s">
        <v>101</v>
      </c>
      <c r="C16" s="74" t="s">
        <v>102</v>
      </c>
    </row>
    <row r="17" spans="2:5" ht="13.5" customHeight="1">
      <c r="B17" s="79" t="s">
        <v>157</v>
      </c>
      <c r="C17" s="74" t="s">
        <v>158</v>
      </c>
    </row>
    <row r="18" spans="2:5" ht="13.5" customHeight="1">
      <c r="B18" s="79" t="s">
        <v>42</v>
      </c>
      <c r="C18" s="74" t="s">
        <v>46</v>
      </c>
    </row>
    <row r="19" spans="2:5" ht="13.5" customHeight="1">
      <c r="B19" s="79" t="s">
        <v>191</v>
      </c>
      <c r="C19" s="74" t="s">
        <v>105</v>
      </c>
    </row>
    <row r="20" spans="2:5" ht="13.5" customHeight="1">
      <c r="B20" s="79" t="s">
        <v>99</v>
      </c>
      <c r="C20" s="74" t="s">
        <v>100</v>
      </c>
    </row>
    <row r="21" spans="2:5" ht="13.5" customHeight="1">
      <c r="B21" s="79" t="s">
        <v>159</v>
      </c>
      <c r="C21" s="74" t="s">
        <v>160</v>
      </c>
    </row>
    <row r="22" spans="2:5" ht="13.5" customHeight="1">
      <c r="B22" s="79" t="s">
        <v>161</v>
      </c>
      <c r="C22" s="74" t="s">
        <v>162</v>
      </c>
    </row>
    <row r="23" spans="2:5" ht="13.5" customHeight="1">
      <c r="B23" s="217" t="s">
        <v>163</v>
      </c>
      <c r="C23" s="218" t="s">
        <v>164</v>
      </c>
    </row>
    <row r="24" spans="2:5" ht="13.5" customHeight="1">
      <c r="B24" s="50"/>
      <c r="C24" s="51"/>
    </row>
    <row r="25" spans="2:5" ht="13.5" customHeight="1"/>
    <row r="26" spans="2:5" ht="13.5" customHeight="1"/>
    <row r="27" spans="2:5" ht="13.5" customHeight="1"/>
    <row r="28" spans="2:5" s="49" customFormat="1" ht="13.5" customHeight="1">
      <c r="B28" s="1"/>
      <c r="C28" s="1"/>
    </row>
    <row r="29" spans="2:5" ht="13.5" customHeight="1"/>
    <row r="30" spans="2:5" ht="13.5" customHeight="1"/>
    <row r="31" spans="2:5" ht="81.75" customHeight="1">
      <c r="D31" s="123"/>
      <c r="E31" s="123"/>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8.xml><?xml version="1.0" encoding="utf-8"?>
<worksheet xmlns="http://schemas.openxmlformats.org/spreadsheetml/2006/main" xmlns:r="http://schemas.openxmlformats.org/officeDocument/2006/relationships">
  <sheetPr>
    <tabColor rgb="FFF2CE00"/>
    <pageSetUpPr fitToPage="1"/>
  </sheetPr>
  <dimension ref="A1:W56"/>
  <sheetViews>
    <sheetView showGridLines="0" showRuler="0" topLeftCell="A17" zoomScale="90" zoomScaleNormal="90" workbookViewId="0">
      <selection activeCell="J35" sqref="J35"/>
    </sheetView>
  </sheetViews>
  <sheetFormatPr defaultRowHeight="11.25"/>
  <cols>
    <col min="1" max="1" width="47.7109375" style="157" bestFit="1" customWidth="1"/>
    <col min="2" max="5" width="10" style="157" customWidth="1"/>
    <col min="6" max="6" width="2.85546875" style="157" customWidth="1"/>
    <col min="7" max="9" width="10.42578125" style="157" customWidth="1"/>
    <col min="10" max="10" width="14.7109375" style="157" customWidth="1"/>
    <col min="11" max="11" width="47.7109375" style="157" bestFit="1" customWidth="1"/>
    <col min="12" max="15" width="10" style="157" customWidth="1"/>
    <col min="16" max="16" width="2.85546875" style="157" customWidth="1"/>
    <col min="17" max="19" width="10.42578125" style="157" customWidth="1"/>
    <col min="20" max="22" width="9.140625" style="157"/>
    <col min="23" max="23" width="19.28515625" style="157" customWidth="1"/>
    <col min="24" max="16384" width="9.140625" style="157"/>
  </cols>
  <sheetData>
    <row r="1" spans="1:23" s="155" customFormat="1" ht="36" customHeight="1">
      <c r="A1" s="154"/>
    </row>
    <row r="2" spans="1:23" ht="25.5" customHeight="1">
      <c r="A2" s="156" t="s">
        <v>169</v>
      </c>
      <c r="K2" s="156" t="s">
        <v>168</v>
      </c>
      <c r="V2" s="162"/>
      <c r="W2" s="162"/>
    </row>
    <row r="3" spans="1:23" ht="4.5" customHeight="1">
      <c r="V3" s="162"/>
      <c r="W3" s="162"/>
    </row>
    <row r="4" spans="1:23" s="160" customFormat="1" ht="25.5" customHeight="1" thickBot="1">
      <c r="A4" s="158" t="s">
        <v>114</v>
      </c>
      <c r="B4" s="159" t="s">
        <v>115</v>
      </c>
      <c r="C4" s="159" t="s">
        <v>116</v>
      </c>
      <c r="D4" s="159" t="s">
        <v>117</v>
      </c>
      <c r="E4" s="159" t="s">
        <v>118</v>
      </c>
      <c r="F4" s="159"/>
      <c r="G4" s="159" t="s">
        <v>119</v>
      </c>
      <c r="H4" s="159" t="s">
        <v>120</v>
      </c>
      <c r="I4" s="159" t="s">
        <v>121</v>
      </c>
      <c r="K4" s="158" t="s">
        <v>114</v>
      </c>
      <c r="L4" s="159" t="s">
        <v>115</v>
      </c>
      <c r="M4" s="159" t="s">
        <v>116</v>
      </c>
      <c r="N4" s="159" t="s">
        <v>117</v>
      </c>
      <c r="O4" s="159" t="s">
        <v>118</v>
      </c>
      <c r="P4" s="159"/>
      <c r="Q4" s="159" t="s">
        <v>119</v>
      </c>
      <c r="R4" s="159" t="s">
        <v>120</v>
      </c>
      <c r="S4" s="159" t="s">
        <v>121</v>
      </c>
      <c r="V4" s="162"/>
      <c r="W4" s="162"/>
    </row>
    <row r="5" spans="1:23" ht="4.5" customHeight="1">
      <c r="V5" s="162"/>
      <c r="W5" s="162"/>
    </row>
    <row r="6" spans="1:23" s="162" customFormat="1" ht="15" customHeight="1">
      <c r="A6" s="161" t="s">
        <v>122</v>
      </c>
      <c r="G6" s="163"/>
      <c r="H6" s="163"/>
      <c r="I6" s="163"/>
      <c r="K6" s="161" t="s">
        <v>122</v>
      </c>
      <c r="Q6" s="163"/>
      <c r="R6" s="163"/>
      <c r="S6" s="163"/>
    </row>
    <row r="7" spans="1:23" s="162" customFormat="1" ht="4.5" customHeight="1">
      <c r="G7" s="163"/>
      <c r="H7" s="163"/>
      <c r="I7" s="163"/>
      <c r="L7" s="164"/>
      <c r="M7" s="164"/>
      <c r="N7" s="164"/>
      <c r="O7" s="164"/>
      <c r="P7" s="164"/>
      <c r="Q7" s="164"/>
      <c r="R7" s="164"/>
      <c r="S7" s="164"/>
      <c r="V7" s="171"/>
      <c r="W7" s="171"/>
    </row>
    <row r="8" spans="1:23" s="162" customFormat="1" ht="15" customHeight="1">
      <c r="A8" s="165" t="s">
        <v>54</v>
      </c>
      <c r="B8" s="166"/>
      <c r="C8" s="166"/>
      <c r="D8" s="166"/>
      <c r="E8" s="166"/>
      <c r="F8" s="166"/>
      <c r="G8" s="166"/>
      <c r="H8" s="166"/>
      <c r="I8" s="166"/>
      <c r="K8" s="165" t="s">
        <v>54</v>
      </c>
    </row>
    <row r="9" spans="1:23" s="162" customFormat="1" ht="15" customHeight="1">
      <c r="A9" s="167" t="s">
        <v>123</v>
      </c>
      <c r="B9" s="168">
        <v>141</v>
      </c>
      <c r="C9" s="168">
        <v>143.10000000000002</v>
      </c>
      <c r="D9" s="168">
        <v>148.19999999999999</v>
      </c>
      <c r="E9" s="168">
        <v>149.19999999999999</v>
      </c>
      <c r="F9" s="168"/>
      <c r="G9" s="168">
        <v>284.10000000000002</v>
      </c>
      <c r="H9" s="168">
        <v>432.3</v>
      </c>
      <c r="I9" s="168">
        <v>581.5</v>
      </c>
      <c r="K9" s="167" t="s">
        <v>123</v>
      </c>
      <c r="L9" s="168">
        <v>148.65611242740786</v>
      </c>
      <c r="M9" s="168">
        <v>149.80025292559694</v>
      </c>
      <c r="N9" s="168">
        <v>148.65215222406781</v>
      </c>
      <c r="O9" s="168">
        <v>149.68651408898361</v>
      </c>
      <c r="P9" s="168"/>
      <c r="Q9" s="168">
        <v>298.4563653530048</v>
      </c>
      <c r="R9" s="168">
        <v>447.10851757707258</v>
      </c>
      <c r="S9" s="168">
        <v>596.79503166605616</v>
      </c>
      <c r="V9" s="171"/>
      <c r="W9" s="171"/>
    </row>
    <row r="10" spans="1:23" s="162" customFormat="1" ht="15" customHeight="1">
      <c r="A10" s="167" t="s">
        <v>124</v>
      </c>
      <c r="B10" s="168">
        <v>148</v>
      </c>
      <c r="C10" s="168">
        <v>150.5</v>
      </c>
      <c r="D10" s="168">
        <v>154.60000000000002</v>
      </c>
      <c r="E10" s="168">
        <v>153.69999999999999</v>
      </c>
      <c r="F10" s="168"/>
      <c r="G10" s="168">
        <v>298.5</v>
      </c>
      <c r="H10" s="168">
        <v>453.1</v>
      </c>
      <c r="I10" s="168">
        <v>606.79999999999995</v>
      </c>
      <c r="K10" s="167" t="s">
        <v>124</v>
      </c>
      <c r="L10" s="168">
        <v>152.0757141447184</v>
      </c>
      <c r="M10" s="168">
        <v>154.28571739630181</v>
      </c>
      <c r="N10" s="168">
        <v>155.30975279632023</v>
      </c>
      <c r="O10" s="168">
        <v>154.21931087795187</v>
      </c>
      <c r="P10" s="168"/>
      <c r="Q10" s="168">
        <v>306.36143154102024</v>
      </c>
      <c r="R10" s="168">
        <v>461.67118433734049</v>
      </c>
      <c r="S10" s="168">
        <v>615.89049521529239</v>
      </c>
    </row>
    <row r="11" spans="1:23" s="162" customFormat="1" ht="15" customHeight="1">
      <c r="A11" s="167" t="s">
        <v>125</v>
      </c>
      <c r="B11" s="168">
        <v>60.4</v>
      </c>
      <c r="C11" s="168">
        <v>59.000000000000007</v>
      </c>
      <c r="D11" s="168">
        <v>60.5</v>
      </c>
      <c r="E11" s="168">
        <v>59.7</v>
      </c>
      <c r="F11" s="168"/>
      <c r="G11" s="168">
        <v>119.4</v>
      </c>
      <c r="H11" s="168">
        <v>179.9</v>
      </c>
      <c r="I11" s="168">
        <v>239.6</v>
      </c>
      <c r="K11" s="167" t="s">
        <v>125</v>
      </c>
      <c r="L11" s="168">
        <v>62.534775255983199</v>
      </c>
      <c r="M11" s="168">
        <v>60.97217537364466</v>
      </c>
      <c r="N11" s="168">
        <v>60.548062861227756</v>
      </c>
      <c r="O11" s="168">
        <v>59.794634753058872</v>
      </c>
      <c r="P11" s="168"/>
      <c r="Q11" s="168">
        <v>123.50695062962785</v>
      </c>
      <c r="R11" s="168">
        <v>184.0550134908556</v>
      </c>
      <c r="S11" s="168">
        <v>243.84964824391449</v>
      </c>
      <c r="V11" s="165"/>
      <c r="W11" s="165"/>
    </row>
    <row r="12" spans="1:23" s="171" customFormat="1" ht="18" customHeight="1">
      <c r="A12" s="169" t="s">
        <v>56</v>
      </c>
      <c r="B12" s="170">
        <v>349.4</v>
      </c>
      <c r="C12" s="170">
        <v>352.6</v>
      </c>
      <c r="D12" s="170">
        <v>363.29999999999995</v>
      </c>
      <c r="E12" s="170">
        <v>362.6</v>
      </c>
      <c r="F12" s="170"/>
      <c r="G12" s="170">
        <v>702</v>
      </c>
      <c r="H12" s="170">
        <v>1065.3</v>
      </c>
      <c r="I12" s="170">
        <v>1427.9</v>
      </c>
      <c r="K12" s="169" t="s">
        <v>56</v>
      </c>
      <c r="L12" s="170">
        <v>363.26660182810946</v>
      </c>
      <c r="M12" s="170">
        <v>365.05814569554343</v>
      </c>
      <c r="N12" s="170">
        <v>364.50996788161581</v>
      </c>
      <c r="O12" s="170">
        <v>363.70045971999434</v>
      </c>
      <c r="P12" s="170"/>
      <c r="Q12" s="170">
        <v>728.32474752365283</v>
      </c>
      <c r="R12" s="170">
        <v>1092.8347154052688</v>
      </c>
      <c r="S12" s="170">
        <v>1456.5351751252631</v>
      </c>
      <c r="V12" s="173"/>
      <c r="W12" s="173"/>
    </row>
    <row r="13" spans="1:23" s="162" customFormat="1" ht="15" customHeight="1">
      <c r="A13" s="167" t="s">
        <v>126</v>
      </c>
      <c r="B13" s="168">
        <v>127</v>
      </c>
      <c r="C13" s="168">
        <v>128</v>
      </c>
      <c r="D13" s="168">
        <v>131.1</v>
      </c>
      <c r="E13" s="168">
        <v>122.3</v>
      </c>
      <c r="F13" s="168"/>
      <c r="G13" s="168">
        <v>255</v>
      </c>
      <c r="H13" s="168">
        <v>386.1</v>
      </c>
      <c r="I13" s="168">
        <v>508.40000000000003</v>
      </c>
      <c r="K13" s="167" t="s">
        <v>126</v>
      </c>
      <c r="L13" s="168">
        <v>118.1646247702036</v>
      </c>
      <c r="M13" s="168">
        <v>122.05714282146539</v>
      </c>
      <c r="N13" s="168">
        <v>124.85840050684325</v>
      </c>
      <c r="O13" s="168">
        <v>118.0614666695006</v>
      </c>
      <c r="P13" s="168"/>
      <c r="Q13" s="168">
        <v>240.22176759166899</v>
      </c>
      <c r="R13" s="168">
        <v>365.08016809851222</v>
      </c>
      <c r="S13" s="168">
        <v>483.14163476801281</v>
      </c>
      <c r="V13" s="157"/>
      <c r="W13" s="157"/>
    </row>
    <row r="14" spans="1:23" s="171" customFormat="1" ht="18" customHeight="1">
      <c r="A14" s="169" t="s">
        <v>57</v>
      </c>
      <c r="B14" s="170">
        <v>476.4</v>
      </c>
      <c r="C14" s="170">
        <v>480.6</v>
      </c>
      <c r="D14" s="170">
        <v>494.4</v>
      </c>
      <c r="E14" s="170">
        <v>484.90000000000003</v>
      </c>
      <c r="F14" s="170"/>
      <c r="G14" s="170">
        <v>957</v>
      </c>
      <c r="H14" s="170">
        <v>1451.4</v>
      </c>
      <c r="I14" s="170">
        <v>1936.3000000000002</v>
      </c>
      <c r="K14" s="169" t="s">
        <v>57</v>
      </c>
      <c r="L14" s="170">
        <v>481.43122659831306</v>
      </c>
      <c r="M14" s="170">
        <v>487.11528851700882</v>
      </c>
      <c r="N14" s="170">
        <v>489.36836838845909</v>
      </c>
      <c r="O14" s="170">
        <v>481.76192638949493</v>
      </c>
      <c r="P14" s="170"/>
      <c r="Q14" s="172">
        <v>968.54651511532188</v>
      </c>
      <c r="R14" s="172">
        <v>1457.9148835037809</v>
      </c>
      <c r="S14" s="172">
        <v>1939.676809893276</v>
      </c>
      <c r="V14" s="157"/>
      <c r="W14" s="157"/>
    </row>
    <row r="15" spans="1:23" s="162" customFormat="1" ht="15" customHeight="1">
      <c r="A15" s="165" t="s">
        <v>13</v>
      </c>
      <c r="B15" s="168">
        <v>40.4</v>
      </c>
      <c r="C15" s="168">
        <v>39.987662759603502</v>
      </c>
      <c r="D15" s="168">
        <v>41.589370423785198</v>
      </c>
      <c r="E15" s="168">
        <v>41.1919902587629</v>
      </c>
      <c r="F15" s="168"/>
      <c r="G15" s="168">
        <v>80.387662759603501</v>
      </c>
      <c r="H15" s="168">
        <v>121.9770331833887</v>
      </c>
      <c r="I15" s="168">
        <v>163.1690234421516</v>
      </c>
      <c r="K15" s="165" t="s">
        <v>13</v>
      </c>
      <c r="L15" s="168">
        <v>42.038633325830595</v>
      </c>
      <c r="M15" s="168">
        <v>46.883458312033696</v>
      </c>
      <c r="N15" s="168">
        <v>54.851939782283516</v>
      </c>
      <c r="O15" s="168">
        <v>56.387712923818427</v>
      </c>
      <c r="P15" s="168"/>
      <c r="Q15" s="168">
        <v>88.922091637864298</v>
      </c>
      <c r="R15" s="168">
        <v>143.77403142014782</v>
      </c>
      <c r="S15" s="168">
        <v>200.16174434396623</v>
      </c>
      <c r="V15" s="157"/>
      <c r="W15" s="157"/>
    </row>
    <row r="16" spans="1:23" s="165" customFormat="1" ht="15" customHeight="1">
      <c r="A16" s="165" t="s">
        <v>55</v>
      </c>
      <c r="B16" s="168">
        <v>97</v>
      </c>
      <c r="C16" s="168">
        <v>101.5</v>
      </c>
      <c r="D16" s="168">
        <v>108.7</v>
      </c>
      <c r="E16" s="168">
        <v>114.4</v>
      </c>
      <c r="F16" s="168"/>
      <c r="G16" s="168">
        <v>198.5</v>
      </c>
      <c r="H16" s="168">
        <v>307.2</v>
      </c>
      <c r="I16" s="168">
        <v>421.6</v>
      </c>
      <c r="K16" s="165" t="s">
        <v>55</v>
      </c>
      <c r="L16" s="168">
        <v>98.055617446422431</v>
      </c>
      <c r="M16" s="168">
        <v>102.22790834072021</v>
      </c>
      <c r="N16" s="168">
        <v>107.67653983485177</v>
      </c>
      <c r="O16" s="168">
        <v>109.60377812867856</v>
      </c>
      <c r="P16" s="168"/>
      <c r="Q16" s="168">
        <v>200.28352578714265</v>
      </c>
      <c r="R16" s="168">
        <v>307.96006562199443</v>
      </c>
      <c r="S16" s="168">
        <v>417.56384375067296</v>
      </c>
      <c r="V16" s="157"/>
      <c r="W16" s="157"/>
    </row>
    <row r="17" spans="1:23" s="173" customFormat="1" ht="18" customHeight="1">
      <c r="A17" s="169" t="s">
        <v>15</v>
      </c>
      <c r="B17" s="222">
        <v>613.79999999999995</v>
      </c>
      <c r="C17" s="222">
        <v>622.09999999999991</v>
      </c>
      <c r="D17" s="222">
        <v>644.70000000000005</v>
      </c>
      <c r="E17" s="222">
        <v>640.5</v>
      </c>
      <c r="F17" s="222"/>
      <c r="G17" s="222">
        <v>1235.8999999999999</v>
      </c>
      <c r="H17" s="222">
        <v>1880.6</v>
      </c>
      <c r="I17" s="222">
        <v>2521.1</v>
      </c>
      <c r="K17" s="169" t="s">
        <v>15</v>
      </c>
      <c r="L17" s="222">
        <v>621.52547737056602</v>
      </c>
      <c r="M17" s="222">
        <v>636.22665516976269</v>
      </c>
      <c r="N17" s="222">
        <v>651.89684800559428</v>
      </c>
      <c r="O17" s="222">
        <v>647.75341744199193</v>
      </c>
      <c r="P17" s="222"/>
      <c r="Q17" s="222">
        <v>1257.7521325403288</v>
      </c>
      <c r="R17" s="222">
        <v>1909.6489805459232</v>
      </c>
      <c r="S17" s="222">
        <v>2557.4023979879148</v>
      </c>
      <c r="V17" s="160"/>
      <c r="W17" s="160"/>
    </row>
    <row r="18" spans="1:23">
      <c r="E18" s="221"/>
    </row>
    <row r="19" spans="1:23">
      <c r="M19" s="174"/>
      <c r="Q19" s="174"/>
      <c r="V19" s="162"/>
      <c r="W19" s="162"/>
    </row>
    <row r="20" spans="1:23" ht="25.5" customHeight="1">
      <c r="A20" s="156" t="s">
        <v>169</v>
      </c>
      <c r="K20" s="156" t="s">
        <v>168</v>
      </c>
      <c r="V20" s="162"/>
      <c r="W20" s="162"/>
    </row>
    <row r="21" spans="1:23" ht="4.5" customHeight="1">
      <c r="V21" s="165"/>
      <c r="W21" s="165"/>
    </row>
    <row r="22" spans="1:23" s="160" customFormat="1" ht="25.5" customHeight="1" thickBot="1">
      <c r="A22" s="158" t="s">
        <v>114</v>
      </c>
      <c r="B22" s="159" t="s">
        <v>115</v>
      </c>
      <c r="C22" s="159" t="s">
        <v>116</v>
      </c>
      <c r="D22" s="159" t="s">
        <v>117</v>
      </c>
      <c r="E22" s="159" t="s">
        <v>118</v>
      </c>
      <c r="F22" s="159"/>
      <c r="G22" s="159" t="s">
        <v>119</v>
      </c>
      <c r="H22" s="159" t="s">
        <v>120</v>
      </c>
      <c r="I22" s="159" t="s">
        <v>121</v>
      </c>
      <c r="K22" s="158" t="s">
        <v>114</v>
      </c>
      <c r="L22" s="159" t="s">
        <v>115</v>
      </c>
      <c r="M22" s="159" t="s">
        <v>116</v>
      </c>
      <c r="N22" s="159" t="s">
        <v>117</v>
      </c>
      <c r="O22" s="159" t="s">
        <v>118</v>
      </c>
      <c r="P22" s="159"/>
      <c r="Q22" s="159" t="s">
        <v>119</v>
      </c>
      <c r="R22" s="159" t="s">
        <v>120</v>
      </c>
      <c r="S22" s="159" t="s">
        <v>121</v>
      </c>
      <c r="V22" s="165"/>
      <c r="W22" s="165"/>
    </row>
    <row r="23" spans="1:23" ht="4.5" customHeight="1">
      <c r="V23" s="165"/>
      <c r="W23" s="165"/>
    </row>
    <row r="24" spans="1:23" s="162" customFormat="1" ht="12.75" customHeight="1">
      <c r="A24" s="175" t="s">
        <v>127</v>
      </c>
      <c r="B24" s="220"/>
      <c r="C24" s="220"/>
      <c r="D24" s="220"/>
      <c r="E24" s="220"/>
      <c r="K24" s="175" t="s">
        <v>127</v>
      </c>
      <c r="L24" s="220"/>
      <c r="M24" s="220"/>
      <c r="N24" s="220"/>
      <c r="O24" s="220"/>
      <c r="V24" s="171"/>
      <c r="W24" s="171"/>
    </row>
    <row r="25" spans="1:23" s="162" customFormat="1" ht="4.5" customHeight="1">
      <c r="A25" s="175"/>
      <c r="B25" s="220"/>
      <c r="C25" s="220"/>
      <c r="D25" s="220"/>
      <c r="E25" s="220"/>
      <c r="K25" s="175"/>
      <c r="L25" s="220"/>
      <c r="M25" s="220"/>
      <c r="N25" s="220"/>
      <c r="O25" s="220"/>
      <c r="V25" s="165"/>
      <c r="W25" s="165"/>
    </row>
    <row r="26" spans="1:23" s="165" customFormat="1" ht="15" customHeight="1">
      <c r="A26" s="165" t="s">
        <v>128</v>
      </c>
      <c r="B26" s="220">
        <v>-49.1</v>
      </c>
      <c r="C26" s="220">
        <v>-41.9</v>
      </c>
      <c r="D26" s="220">
        <v>-44.800000000000011</v>
      </c>
      <c r="E26" s="220">
        <v>-45.6</v>
      </c>
      <c r="G26" s="220">
        <v>-91</v>
      </c>
      <c r="H26" s="176">
        <v>-135.80000000000001</v>
      </c>
      <c r="I26" s="176">
        <v>-181.4</v>
      </c>
      <c r="K26" s="165" t="s">
        <v>128</v>
      </c>
      <c r="L26" s="220">
        <v>-49.618168939999997</v>
      </c>
      <c r="M26" s="220">
        <v>-42.347546840000007</v>
      </c>
      <c r="N26" s="220">
        <v>-44.769074769999996</v>
      </c>
      <c r="O26" s="220">
        <v>-45.674680620000004</v>
      </c>
      <c r="Q26" s="220">
        <v>-91.965715780000011</v>
      </c>
      <c r="R26" s="176">
        <v>-136.73479055000001</v>
      </c>
      <c r="S26" s="176">
        <v>-182.40947117000002</v>
      </c>
      <c r="V26" s="171"/>
      <c r="W26" s="171"/>
    </row>
    <row r="27" spans="1:23" s="165" customFormat="1" ht="15" customHeight="1">
      <c r="A27" s="165" t="s">
        <v>129</v>
      </c>
      <c r="B27" s="220">
        <v>-144.70000000000002</v>
      </c>
      <c r="C27" s="220">
        <v>-147.4</v>
      </c>
      <c r="D27" s="220">
        <v>-147.69999999999999</v>
      </c>
      <c r="E27" s="220">
        <v>-139.19999999999999</v>
      </c>
      <c r="G27" s="220">
        <v>-292.10000000000002</v>
      </c>
      <c r="H27" s="176">
        <v>-439.8</v>
      </c>
      <c r="I27" s="176">
        <v>-579</v>
      </c>
      <c r="K27" s="165" t="s">
        <v>129</v>
      </c>
      <c r="L27" s="220">
        <v>-145.40597710791371</v>
      </c>
      <c r="M27" s="220">
        <v>-148.27080916512534</v>
      </c>
      <c r="N27" s="220">
        <v>-148.99895262382341</v>
      </c>
      <c r="O27" s="220">
        <v>-142.205506755812</v>
      </c>
      <c r="Q27" s="220">
        <v>-293.67678627303906</v>
      </c>
      <c r="R27" s="176">
        <v>-442.67573889686247</v>
      </c>
      <c r="S27" s="176">
        <v>-584.88124565267447</v>
      </c>
    </row>
    <row r="28" spans="1:23" s="165" customFormat="1" ht="15" customHeight="1">
      <c r="A28" s="165" t="s">
        <v>130</v>
      </c>
      <c r="B28" s="220">
        <v>-63.9</v>
      </c>
      <c r="C28" s="220">
        <v>-62.699999999999996</v>
      </c>
      <c r="D28" s="220">
        <v>-59.700000000000017</v>
      </c>
      <c r="E28" s="220">
        <v>-68.7</v>
      </c>
      <c r="G28" s="220">
        <v>-126.6</v>
      </c>
      <c r="H28" s="176">
        <v>-186.3</v>
      </c>
      <c r="I28" s="176">
        <v>-255</v>
      </c>
      <c r="K28" s="165" t="s">
        <v>130</v>
      </c>
      <c r="L28" s="220">
        <v>-64.961506170000007</v>
      </c>
      <c r="M28" s="220">
        <v>-65.731658330000002</v>
      </c>
      <c r="N28" s="220">
        <v>-66.46879189000002</v>
      </c>
      <c r="O28" s="220">
        <v>-75.193796719999995</v>
      </c>
      <c r="Q28" s="220">
        <v>-130.69316450000002</v>
      </c>
      <c r="R28" s="176">
        <v>-197.16195639000006</v>
      </c>
      <c r="S28" s="176">
        <v>-272.35575311000002</v>
      </c>
    </row>
    <row r="29" spans="1:23" s="171" customFormat="1" ht="15" customHeight="1">
      <c r="A29" s="165" t="s">
        <v>131</v>
      </c>
      <c r="B29" s="220">
        <v>-18.899999999999999</v>
      </c>
      <c r="C29" s="220">
        <v>-24</v>
      </c>
      <c r="D29" s="220">
        <v>-23.800000000000004</v>
      </c>
      <c r="E29" s="220">
        <v>-33.700000000000003</v>
      </c>
      <c r="G29" s="220">
        <v>-42.9</v>
      </c>
      <c r="H29" s="176">
        <v>-66.7</v>
      </c>
      <c r="I29" s="176">
        <v>-100.4</v>
      </c>
      <c r="K29" s="165" t="s">
        <v>131</v>
      </c>
      <c r="L29" s="220">
        <v>-19.594426259999999</v>
      </c>
      <c r="M29" s="220">
        <v>-24.291289389999999</v>
      </c>
      <c r="N29" s="220">
        <v>-23.988339359999998</v>
      </c>
      <c r="O29" s="220">
        <v>-33.797828760000009</v>
      </c>
      <c r="Q29" s="220">
        <v>-43.885715649999995</v>
      </c>
      <c r="R29" s="176">
        <v>-67.874055009999992</v>
      </c>
      <c r="S29" s="176">
        <v>-101.67188376999999</v>
      </c>
      <c r="V29" s="157"/>
      <c r="W29" s="157"/>
    </row>
    <row r="30" spans="1:23" s="165" customFormat="1" ht="15" customHeight="1">
      <c r="A30" s="165" t="s">
        <v>132</v>
      </c>
      <c r="B30" s="220">
        <v>-10.4</v>
      </c>
      <c r="C30" s="220">
        <v>-8.7000000000000011</v>
      </c>
      <c r="D30" s="220">
        <v>-11.599999999999998</v>
      </c>
      <c r="E30" s="220">
        <v>-12.5</v>
      </c>
      <c r="G30" s="220">
        <v>-19.100000000000001</v>
      </c>
      <c r="H30" s="176">
        <v>-30.7</v>
      </c>
      <c r="I30" s="176">
        <v>-43.2</v>
      </c>
      <c r="K30" s="165" t="s">
        <v>132</v>
      </c>
      <c r="L30" s="220">
        <v>-10.41119263</v>
      </c>
      <c r="M30" s="220">
        <v>-8.7534970399999992</v>
      </c>
      <c r="N30" s="220">
        <v>-11.57372509</v>
      </c>
      <c r="O30" s="220">
        <v>-12.494381649999999</v>
      </c>
      <c r="Q30" s="220">
        <v>-19.164689670000001</v>
      </c>
      <c r="R30" s="176">
        <v>-30.738414760000001</v>
      </c>
      <c r="S30" s="176">
        <v>-43.232796409999999</v>
      </c>
      <c r="V30" s="157"/>
      <c r="W30" s="157"/>
    </row>
    <row r="31" spans="1:23" s="171" customFormat="1" ht="15" customHeight="1">
      <c r="A31" s="165" t="s">
        <v>133</v>
      </c>
      <c r="B31" s="220">
        <v>-35.200000000000003</v>
      </c>
      <c r="C31" s="220">
        <v>-34.200000000000003</v>
      </c>
      <c r="D31" s="220">
        <v>-37</v>
      </c>
      <c r="E31" s="220">
        <v>-38.799999999999997</v>
      </c>
      <c r="G31" s="220">
        <v>-69.400000000000006</v>
      </c>
      <c r="H31" s="176">
        <v>-106.4</v>
      </c>
      <c r="I31" s="176">
        <v>-145.19999999999999</v>
      </c>
      <c r="K31" s="165" t="s">
        <v>133</v>
      </c>
      <c r="L31" s="220">
        <v>-37.805234329999998</v>
      </c>
      <c r="M31" s="220">
        <v>-37.610818280000004</v>
      </c>
      <c r="N31" s="220">
        <v>-36.77884993</v>
      </c>
      <c r="O31" s="220">
        <v>-39.236456879999999</v>
      </c>
      <c r="Q31" s="220">
        <v>-75.416052610000008</v>
      </c>
      <c r="R31" s="176">
        <v>-112.19490254000002</v>
      </c>
      <c r="S31" s="176">
        <v>-151.43135942000001</v>
      </c>
      <c r="V31" s="157"/>
      <c r="W31" s="157"/>
    </row>
    <row r="32" spans="1:23" s="165" customFormat="1" ht="4.5" customHeight="1">
      <c r="V32" s="157"/>
      <c r="W32" s="157"/>
    </row>
    <row r="33" spans="1:23" s="165" customFormat="1" ht="18" customHeight="1">
      <c r="A33" s="169" t="s">
        <v>134</v>
      </c>
      <c r="B33" s="177">
        <v>-324.39999999999992</v>
      </c>
      <c r="C33" s="177">
        <v>-319.09999999999997</v>
      </c>
      <c r="D33" s="177">
        <v>-325.90000000000003</v>
      </c>
      <c r="E33" s="177">
        <v>-341.8</v>
      </c>
      <c r="F33" s="177"/>
      <c r="G33" s="177">
        <v>-643.5</v>
      </c>
      <c r="H33" s="177">
        <v>-969.4</v>
      </c>
      <c r="I33" s="177">
        <v>-1311.2000000000003</v>
      </c>
      <c r="K33" s="169" t="s">
        <v>134</v>
      </c>
      <c r="L33" s="177">
        <v>-327.79650543791377</v>
      </c>
      <c r="M33" s="177">
        <v>-327.00561904512534</v>
      </c>
      <c r="N33" s="177">
        <v>-332.57773366382338</v>
      </c>
      <c r="O33" s="177">
        <v>-348.60265138581195</v>
      </c>
      <c r="P33" s="177"/>
      <c r="Q33" s="177">
        <v>-654.80212448303905</v>
      </c>
      <c r="R33" s="177">
        <v>-987.3798581468626</v>
      </c>
      <c r="S33" s="177">
        <v>-1335.9825095326746</v>
      </c>
      <c r="V33" s="157"/>
      <c r="W33" s="157"/>
    </row>
    <row r="36" spans="1:23" ht="25.5" customHeight="1">
      <c r="A36" s="156" t="s">
        <v>169</v>
      </c>
      <c r="B36" s="178"/>
      <c r="C36" s="178"/>
      <c r="D36" s="178"/>
      <c r="E36" s="178"/>
      <c r="F36" s="178"/>
      <c r="G36" s="178"/>
      <c r="H36" s="178"/>
      <c r="I36" s="178"/>
      <c r="K36" s="156" t="s">
        <v>168</v>
      </c>
      <c r="L36" s="179"/>
      <c r="M36" s="179"/>
      <c r="N36" s="179"/>
      <c r="O36" s="179"/>
      <c r="P36" s="179"/>
      <c r="Q36" s="179"/>
      <c r="R36" s="179"/>
      <c r="S36" s="179"/>
    </row>
    <row r="37" spans="1:23" ht="3.75" customHeight="1"/>
    <row r="38" spans="1:23" ht="25.5" customHeight="1" thickBot="1">
      <c r="A38" s="158" t="s">
        <v>114</v>
      </c>
      <c r="B38" s="159" t="s">
        <v>115</v>
      </c>
      <c r="C38" s="159" t="s">
        <v>116</v>
      </c>
      <c r="D38" s="159" t="s">
        <v>117</v>
      </c>
      <c r="E38" s="159" t="s">
        <v>118</v>
      </c>
      <c r="F38" s="159"/>
      <c r="G38" s="159" t="s">
        <v>119</v>
      </c>
      <c r="H38" s="159" t="s">
        <v>120</v>
      </c>
      <c r="I38" s="159" t="s">
        <v>121</v>
      </c>
      <c r="J38" s="160"/>
      <c r="K38" s="158" t="s">
        <v>114</v>
      </c>
      <c r="L38" s="159" t="s">
        <v>115</v>
      </c>
      <c r="M38" s="159" t="s">
        <v>116</v>
      </c>
      <c r="N38" s="159" t="s">
        <v>117</v>
      </c>
      <c r="O38" s="159" t="s">
        <v>118</v>
      </c>
      <c r="P38" s="159"/>
      <c r="Q38" s="159" t="s">
        <v>119</v>
      </c>
      <c r="R38" s="159" t="s">
        <v>120</v>
      </c>
      <c r="S38" s="159" t="s">
        <v>121</v>
      </c>
    </row>
    <row r="39" spans="1:23" ht="3.75" customHeight="1"/>
    <row r="40" spans="1:23" ht="15" customHeight="1">
      <c r="A40" s="175" t="s">
        <v>20</v>
      </c>
      <c r="B40" s="220"/>
      <c r="C40" s="220"/>
      <c r="D40" s="220"/>
      <c r="E40" s="220"/>
      <c r="F40" s="162"/>
      <c r="G40" s="162"/>
      <c r="H40" s="162"/>
      <c r="I40" s="162"/>
      <c r="J40" s="162"/>
      <c r="K40" s="175" t="s">
        <v>20</v>
      </c>
      <c r="L40" s="220"/>
      <c r="M40" s="220"/>
      <c r="N40" s="220"/>
      <c r="O40" s="220"/>
      <c r="P40" s="162"/>
      <c r="Q40" s="162"/>
      <c r="R40" s="162"/>
      <c r="S40" s="162"/>
    </row>
    <row r="41" spans="1:23" ht="3.75" customHeight="1">
      <c r="A41" s="175"/>
      <c r="B41" s="220"/>
      <c r="C41" s="220"/>
      <c r="D41" s="220"/>
      <c r="E41" s="220"/>
      <c r="F41" s="162"/>
      <c r="G41" s="162"/>
      <c r="H41" s="162"/>
      <c r="I41" s="162"/>
      <c r="J41" s="162"/>
      <c r="K41" s="175"/>
      <c r="L41" s="220"/>
      <c r="M41" s="220"/>
      <c r="N41" s="220"/>
      <c r="O41" s="220"/>
      <c r="P41" s="162"/>
      <c r="Q41" s="162"/>
      <c r="R41" s="162"/>
      <c r="S41" s="162"/>
    </row>
    <row r="42" spans="1:23" ht="18" customHeight="1">
      <c r="A42" s="180" t="s">
        <v>20</v>
      </c>
      <c r="B42" s="181">
        <v>289.39999999999998</v>
      </c>
      <c r="C42" s="181">
        <v>303</v>
      </c>
      <c r="D42" s="181">
        <v>318.80000000000007</v>
      </c>
      <c r="E42" s="181">
        <v>298.7</v>
      </c>
      <c r="F42" s="181"/>
      <c r="G42" s="181">
        <v>592.4</v>
      </c>
      <c r="H42" s="181">
        <v>911.2</v>
      </c>
      <c r="I42" s="181">
        <v>1209.9000000000001</v>
      </c>
      <c r="J42" s="165"/>
      <c r="K42" s="180" t="s">
        <v>20</v>
      </c>
      <c r="L42" s="181">
        <v>293.72897193265226</v>
      </c>
      <c r="M42" s="181">
        <v>309.22103612463735</v>
      </c>
      <c r="N42" s="181">
        <v>319.3191143417709</v>
      </c>
      <c r="O42" s="181">
        <v>299.15076605617998</v>
      </c>
      <c r="P42" s="181"/>
      <c r="Q42" s="181">
        <v>602.95000805728978</v>
      </c>
      <c r="R42" s="181">
        <v>922.26912239906062</v>
      </c>
      <c r="S42" s="181">
        <v>1221.4198884552402</v>
      </c>
    </row>
    <row r="43" spans="1:23" ht="18" customHeight="1">
      <c r="A43" s="182" t="s">
        <v>135</v>
      </c>
      <c r="B43" s="219">
        <v>0.47</v>
      </c>
      <c r="C43" s="219">
        <v>0.48699999999999999</v>
      </c>
      <c r="D43" s="219">
        <v>0.49299999999999999</v>
      </c>
      <c r="E43" s="219">
        <v>0.46400000000000002</v>
      </c>
      <c r="F43" s="219"/>
      <c r="G43" s="219">
        <v>0.47799999999999998</v>
      </c>
      <c r="H43" s="219">
        <v>0.48399999999999999</v>
      </c>
      <c r="I43" s="219">
        <v>0.47899999999999998</v>
      </c>
      <c r="J43" s="183"/>
      <c r="K43" s="182" t="s">
        <v>135</v>
      </c>
      <c r="L43" s="219">
        <v>0.47259361462591359</v>
      </c>
      <c r="M43" s="219">
        <v>0.48602339058260413</v>
      </c>
      <c r="N43" s="219">
        <v>0.48983073828120527</v>
      </c>
      <c r="O43" s="219">
        <v>0.4618281555928182</v>
      </c>
      <c r="P43" s="219"/>
      <c r="Q43" s="219">
        <v>0.47938698926273271</v>
      </c>
      <c r="R43" s="219">
        <v>0.48295217173127064</v>
      </c>
      <c r="S43" s="219">
        <v>0.47760176083991146</v>
      </c>
    </row>
    <row r="45" spans="1:23" ht="8.25" customHeight="1"/>
    <row r="46" spans="1:23" ht="62.25" customHeight="1">
      <c r="A46" s="361" t="s">
        <v>167</v>
      </c>
      <c r="B46" s="361"/>
      <c r="C46" s="361"/>
      <c r="D46" s="361"/>
      <c r="E46" s="361"/>
      <c r="F46" s="361"/>
      <c r="G46" s="361"/>
      <c r="H46" s="361"/>
      <c r="I46" s="361"/>
      <c r="K46" s="361" t="s">
        <v>166</v>
      </c>
      <c r="L46" s="361"/>
      <c r="M46" s="361"/>
      <c r="N46" s="361"/>
      <c r="O46" s="361"/>
      <c r="P46" s="361"/>
      <c r="Q46" s="361"/>
      <c r="R46" s="361"/>
      <c r="S46" s="361"/>
    </row>
    <row r="47" spans="1:23" ht="71.25" customHeight="1">
      <c r="A47" s="363" t="s">
        <v>165</v>
      </c>
      <c r="B47" s="363"/>
      <c r="C47" s="363"/>
      <c r="D47" s="363"/>
      <c r="E47" s="363"/>
      <c r="F47" s="363"/>
      <c r="G47" s="363"/>
      <c r="H47" s="363"/>
      <c r="I47" s="363"/>
    </row>
    <row r="48" spans="1:23">
      <c r="A48" s="361"/>
      <c r="B48" s="362"/>
      <c r="C48" s="362"/>
      <c r="D48" s="362"/>
      <c r="E48" s="362"/>
      <c r="F48" s="362"/>
      <c r="G48" s="362"/>
      <c r="H48" s="362"/>
      <c r="I48" s="362"/>
    </row>
    <row r="49" spans="1:9">
      <c r="A49" s="362"/>
      <c r="B49" s="362"/>
      <c r="C49" s="362"/>
      <c r="D49" s="362"/>
      <c r="E49" s="362"/>
      <c r="F49" s="362"/>
      <c r="G49" s="362"/>
      <c r="H49" s="362"/>
      <c r="I49" s="362"/>
    </row>
    <row r="50" spans="1:9">
      <c r="A50" s="362"/>
      <c r="B50" s="362"/>
      <c r="C50" s="362"/>
      <c r="D50" s="362"/>
      <c r="E50" s="362"/>
      <c r="F50" s="362"/>
      <c r="G50" s="362"/>
      <c r="H50" s="362"/>
      <c r="I50" s="362"/>
    </row>
    <row r="51" spans="1:9">
      <c r="A51" s="362"/>
      <c r="B51" s="362"/>
      <c r="C51" s="362"/>
      <c r="D51" s="362"/>
      <c r="E51" s="362"/>
      <c r="F51" s="362"/>
      <c r="G51" s="362"/>
      <c r="H51" s="362"/>
      <c r="I51" s="362"/>
    </row>
    <row r="52" spans="1:9">
      <c r="A52" s="362"/>
      <c r="B52" s="362"/>
      <c r="C52" s="362"/>
      <c r="D52" s="362"/>
      <c r="E52" s="362"/>
      <c r="F52" s="362"/>
      <c r="G52" s="362"/>
      <c r="H52" s="362"/>
      <c r="I52" s="362"/>
    </row>
    <row r="53" spans="1:9">
      <c r="A53" s="362"/>
      <c r="B53" s="362"/>
      <c r="C53" s="362"/>
      <c r="D53" s="362"/>
      <c r="E53" s="362"/>
      <c r="F53" s="362"/>
      <c r="G53" s="362"/>
      <c r="H53" s="362"/>
      <c r="I53" s="362"/>
    </row>
    <row r="54" spans="1:9">
      <c r="A54" s="362"/>
      <c r="B54" s="362"/>
      <c r="C54" s="362"/>
      <c r="D54" s="362"/>
      <c r="E54" s="362"/>
      <c r="F54" s="362"/>
      <c r="G54" s="362"/>
      <c r="H54" s="362"/>
      <c r="I54" s="362"/>
    </row>
    <row r="55" spans="1:9">
      <c r="A55" s="362"/>
      <c r="B55" s="362"/>
      <c r="C55" s="362"/>
      <c r="D55" s="362"/>
      <c r="E55" s="362"/>
      <c r="F55" s="362"/>
      <c r="G55" s="362"/>
      <c r="H55" s="362"/>
      <c r="I55" s="362"/>
    </row>
    <row r="56" spans="1:9">
      <c r="A56" s="362"/>
      <c r="B56" s="362"/>
      <c r="C56" s="362"/>
      <c r="D56" s="362"/>
      <c r="E56" s="362"/>
      <c r="F56" s="362"/>
      <c r="G56" s="362"/>
      <c r="H56" s="362"/>
      <c r="I56" s="362"/>
    </row>
  </sheetData>
  <mergeCells count="4">
    <mergeCell ref="A46:I46"/>
    <mergeCell ref="K46:S46"/>
    <mergeCell ref="A48:I56"/>
    <mergeCell ref="A47:I47"/>
  </mergeCells>
  <pageMargins left="0.25" right="0.25" top="0.75" bottom="0.75" header="0.3" footer="0.3"/>
  <pageSetup paperSize="8" scale="10" orientation="landscape" r:id="rId1"/>
  <headerFooter alignWithMargins="0">
    <oddFooter>&amp;L&amp;7Telenet - Investor &amp; Analyst Toolkit&amp;R&amp;7Q4 2017 Results</oddFooter>
  </headerFooter>
  <legacyDrawingHF r:id="rId2"/>
</worksheet>
</file>

<file path=xl/worksheets/sheet9.xml><?xml version="1.0" encoding="utf-8"?>
<worksheet xmlns="http://schemas.openxmlformats.org/spreadsheetml/2006/main" xmlns:r="http://schemas.openxmlformats.org/officeDocument/2006/relationships">
  <sheetPr>
    <tabColor rgb="FFFFC000"/>
    <pageSetUpPr fitToPage="1"/>
  </sheetPr>
  <dimension ref="B1:B33"/>
  <sheetViews>
    <sheetView topLeftCell="B1" workbookViewId="0">
      <selection activeCell="B11" sqref="B11"/>
    </sheetView>
  </sheetViews>
  <sheetFormatPr defaultRowHeight="11.25"/>
  <cols>
    <col min="1" max="1" width="9.140625" style="70"/>
    <col min="2" max="2" width="209.5703125" style="69" customWidth="1"/>
    <col min="3" max="4" width="9.140625" style="70"/>
    <col min="5" max="5" width="18.28515625" style="70" customWidth="1"/>
    <col min="6" max="16384" width="9.140625" style="70"/>
  </cols>
  <sheetData>
    <row r="1" spans="2:2" ht="36" customHeight="1"/>
    <row r="2" spans="2:2" ht="5.25" customHeight="1"/>
    <row r="3" spans="2:2" ht="47.25" customHeight="1">
      <c r="B3" s="71"/>
    </row>
    <row r="4" spans="2:2" ht="5.25" customHeight="1"/>
    <row r="5" spans="2:2" ht="45">
      <c r="B5" s="71" t="s">
        <v>74</v>
      </c>
    </row>
    <row r="6" spans="2:2" ht="5.25" customHeight="1"/>
    <row r="7" spans="2:2" ht="16.5" customHeight="1">
      <c r="B7" s="71" t="s">
        <v>205</v>
      </c>
    </row>
    <row r="8" spans="2:2" ht="5.25" customHeight="1"/>
    <row r="9" spans="2:2" ht="15" customHeight="1">
      <c r="B9" s="346" t="s">
        <v>204</v>
      </c>
    </row>
    <row r="10" spans="2:2" ht="5.25" customHeight="1">
      <c r="B10" s="346"/>
    </row>
    <row r="11" spans="2:2" ht="49.5" customHeight="1">
      <c r="B11" s="347" t="s">
        <v>206</v>
      </c>
    </row>
    <row r="12" spans="2:2" ht="5.25" customHeight="1"/>
    <row r="13" spans="2:2" ht="33.75">
      <c r="B13" s="71" t="s">
        <v>75</v>
      </c>
    </row>
    <row r="14" spans="2:2" ht="5.25" customHeight="1"/>
    <row r="15" spans="2:2">
      <c r="B15" s="71" t="s">
        <v>76</v>
      </c>
    </row>
    <row r="16" spans="2:2" ht="5.25" customHeight="1"/>
    <row r="17" spans="2:2">
      <c r="B17" s="71" t="s">
        <v>77</v>
      </c>
    </row>
    <row r="18" spans="2:2" ht="5.25" customHeight="1"/>
    <row r="19" spans="2:2" ht="33.75">
      <c r="B19" s="71" t="s">
        <v>78</v>
      </c>
    </row>
    <row r="20" spans="2:2" ht="5.25" customHeight="1"/>
    <row r="21" spans="2:2" ht="22.5">
      <c r="B21" s="71" t="s">
        <v>79</v>
      </c>
    </row>
    <row r="22" spans="2:2" ht="5.25" customHeight="1"/>
    <row r="23" spans="2:2" ht="22.5">
      <c r="B23" s="71" t="s">
        <v>80</v>
      </c>
    </row>
    <row r="24" spans="2:2" ht="5.25" customHeight="1"/>
    <row r="25" spans="2:2" ht="22.5">
      <c r="B25" s="71" t="s">
        <v>81</v>
      </c>
    </row>
    <row r="26" spans="2:2" ht="5.25" customHeight="1"/>
    <row r="27" spans="2:2" ht="69" customHeight="1">
      <c r="B27" s="71" t="s">
        <v>82</v>
      </c>
    </row>
    <row r="28" spans="2:2" ht="5.25" customHeight="1"/>
    <row r="29" spans="2:2" ht="33.75">
      <c r="B29" s="71" t="s">
        <v>83</v>
      </c>
    </row>
    <row r="30" spans="2:2" ht="5.25" customHeight="1"/>
    <row r="31" spans="2:2" ht="33.75">
      <c r="B31" s="71" t="s">
        <v>84</v>
      </c>
    </row>
    <row r="32" spans="2:2" ht="5.25" customHeight="1"/>
    <row r="33" spans="2:2" ht="45">
      <c r="B33" s="71" t="s">
        <v>149</v>
      </c>
    </row>
  </sheetData>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5F788D-0AAD-4C74-BBA6-951D37B6CB1F}"/>
</file>

<file path=customXml/itemProps2.xml><?xml version="1.0" encoding="utf-8"?>
<ds:datastoreItem xmlns:ds="http://schemas.openxmlformats.org/officeDocument/2006/customXml" ds:itemID="{F9375082-B400-4373-B666-D458BD7DB0CB}"/>
</file>

<file path=customXml/itemProps3.xml><?xml version="1.0" encoding="utf-8"?>
<ds:datastoreItem xmlns:ds="http://schemas.openxmlformats.org/officeDocument/2006/customXml" ds:itemID="{35F94526-CE2D-4F44-B161-BEB0AFA0DA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Q4 2018</vt:lpstr>
      <vt:lpstr>FY 2018</vt:lpstr>
      <vt:lpstr>FY 2019</vt:lpstr>
      <vt:lpstr>FY 2020</vt:lpstr>
      <vt:lpstr>FY 2021</vt:lpstr>
      <vt:lpstr>Participants</vt:lpstr>
      <vt:lpstr>Rebased FY 2017</vt:lpstr>
      <vt:lpstr>Definitions</vt:lpstr>
      <vt:lpstr>Definitions!Print_Area</vt:lpstr>
      <vt:lpstr>'FY 2018'!Print_Area</vt:lpstr>
      <vt:lpstr>'FY 2019'!Print_Area</vt:lpstr>
      <vt:lpstr>'FY 2020'!Print_Area</vt:lpstr>
      <vt:lpstr>'FY 2021'!Print_Area</vt:lpstr>
      <vt:lpstr>Home!Print_Area</vt:lpstr>
      <vt:lpstr>Participants!Print_Area</vt:lpstr>
      <vt:lpstr>'Q4 2018'!Print_Area</vt:lpstr>
      <vt:lpstr>'Rebased FY 2017'!Print_Area</vt:lpstr>
      <vt:lpstr>Q2_2017</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synazh</cp:lastModifiedBy>
  <cp:lastPrinted>2018-04-18T21:05:51Z</cp:lastPrinted>
  <dcterms:created xsi:type="dcterms:W3CDTF">2007-02-20T17:10:58Z</dcterms:created>
  <dcterms:modified xsi:type="dcterms:W3CDTF">2019-02-14T11:28:46Z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TitusGUID">
    <vt:lpwstr>22f79a16-d3cb-4fb7-a837-dde4a2e4e153</vt:lpwstr>
  </property>
  <property fmtid="{D5CDD505-2E9C-101B-9397-08002B2CF9AE}" pid="5" name="NasdaqClassification">
    <vt:lpwstr>Public</vt:lpwstr>
  </property>
  <property fmtid="{D5CDD505-2E9C-101B-9397-08002B2CF9AE}" pid="6" name="ContentTypeId">
    <vt:lpwstr>0x010100F4381E24970D4845BBE9ED6863727388</vt:lpwstr>
  </property>
</Properties>
</file>